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730" windowHeight="9975"/>
  </bookViews>
  <sheets>
    <sheet name="шк28" sheetId="1" r:id="rId1"/>
  </sheets>
  <calcPr calcId="125725"/>
</workbook>
</file>

<file path=xl/calcChain.xml><?xml version="1.0" encoding="utf-8"?>
<calcChain xmlns="http://schemas.openxmlformats.org/spreadsheetml/2006/main">
  <c r="J233" i="1"/>
  <c r="J229"/>
  <c r="J223"/>
  <c r="J221"/>
  <c r="J220"/>
  <c r="J206"/>
  <c r="G206"/>
  <c r="J205"/>
  <c r="G204"/>
  <c r="J201"/>
  <c r="G201"/>
  <c r="G199" s="1"/>
  <c r="G198"/>
  <c r="J198" s="1"/>
  <c r="J197"/>
  <c r="G197"/>
  <c r="G196"/>
  <c r="J196" s="1"/>
  <c r="J195"/>
  <c r="J189"/>
  <c r="G185"/>
  <c r="J185" s="1"/>
  <c r="J177"/>
  <c r="G177"/>
  <c r="G176"/>
  <c r="J176" s="1"/>
  <c r="J175"/>
  <c r="J174"/>
  <c r="G172"/>
  <c r="J172" s="1"/>
  <c r="J170"/>
  <c r="J169"/>
  <c r="J168"/>
  <c r="G168"/>
  <c r="J167"/>
  <c r="J166"/>
  <c r="G166"/>
  <c r="G165" s="1"/>
  <c r="J163"/>
  <c r="G163"/>
  <c r="J160"/>
  <c r="J159"/>
  <c r="J156"/>
  <c r="G156"/>
  <c r="J155"/>
  <c r="G155"/>
  <c r="J154"/>
  <c r="J153"/>
  <c r="J152"/>
  <c r="J150"/>
  <c r="G150"/>
  <c r="G148"/>
  <c r="J148" s="1"/>
  <c r="G136"/>
  <c r="J136" s="1"/>
  <c r="J127"/>
  <c r="J125"/>
  <c r="J124"/>
  <c r="J120"/>
  <c r="J119"/>
  <c r="J118"/>
  <c r="E117"/>
  <c r="G102"/>
  <c r="G87"/>
  <c r="J165" l="1"/>
  <c r="G122"/>
  <c r="J122" s="1"/>
  <c r="G117"/>
  <c r="J117" s="1"/>
  <c r="G171"/>
  <c r="J171" s="1"/>
  <c r="G192"/>
  <c r="J192" l="1"/>
  <c r="G190"/>
  <c r="J190" s="1"/>
  <c r="G157"/>
  <c r="J157" l="1"/>
  <c r="G146"/>
  <c r="J146" s="1"/>
</calcChain>
</file>

<file path=xl/sharedStrings.xml><?xml version="1.0" encoding="utf-8"?>
<sst xmlns="http://schemas.openxmlformats.org/spreadsheetml/2006/main" count="250" uniqueCount="220">
  <si>
    <t>СОГЛАСОВАНО</t>
  </si>
  <si>
    <t>УТВЕРЖДАЮ</t>
  </si>
  <si>
    <t>Комитет по образованию администрации</t>
  </si>
  <si>
    <t xml:space="preserve">Директор    Чашук И.В..          </t>
  </si>
  <si>
    <t>города Мурманска</t>
  </si>
  <si>
    <t>(должность, ФИО руководителя учреждения)</t>
  </si>
  <si>
    <t>Андрианов В.Г.</t>
  </si>
  <si>
    <t xml:space="preserve">                                                      Чашук И.В..  </t>
  </si>
  <si>
    <t>(подпись)</t>
  </si>
  <si>
    <t>(расшифровка подписи)</t>
  </si>
  <si>
    <t>" 02" мая 2013 года</t>
  </si>
  <si>
    <t>ОТЧЕТ</t>
  </si>
  <si>
    <t>О РЕЗУЛЬТАТАХ ДЕЯТЕЛЬНОСТИ МУНИЦИПАЛЬНОГО УЧРЕЖДЕНИЯ</t>
  </si>
  <si>
    <t>И ОБ ИСПОЛЬЗОВАНИИ ЗАКРЕПЛЕННОГО ЗА НИМ</t>
  </si>
  <si>
    <t>МУНИЦИПАЛЬНОГО ИМУЩЕСТВА ЗА 2013 ГОД</t>
  </si>
  <si>
    <t>КОДЫ</t>
  </si>
  <si>
    <t>"___02____"_мая________________ 2013</t>
  </si>
  <si>
    <t>Форма по  КФД</t>
  </si>
  <si>
    <t>Дата</t>
  </si>
  <si>
    <t>по ОКПО</t>
  </si>
  <si>
    <t>по ОКЕИ</t>
  </si>
  <si>
    <t>Наименование учреждения:</t>
  </si>
  <si>
    <t>Муниципальное бюджетное общеобразовательное учреждение г.Мурманска</t>
  </si>
  <si>
    <t>средняя общеобразовательная школа №28</t>
  </si>
  <si>
    <t xml:space="preserve">ИНН/КПП                </t>
  </si>
  <si>
    <t>5191602002/519001001</t>
  </si>
  <si>
    <t>Единица измерения: руб.</t>
  </si>
  <si>
    <t xml:space="preserve">Наименование органа, осуществляющего </t>
  </si>
  <si>
    <t xml:space="preserve">функции и полномочия учредителя </t>
  </si>
  <si>
    <t xml:space="preserve">Комитет по образованию администрации города Мурманска </t>
  </si>
  <si>
    <t>Адрес фактического местонахождения учреждения 183027,г.Мурманск, ул.Чехова, д.11 _____________________________________________</t>
  </si>
  <si>
    <t>I. Общие сведения об учреждении</t>
  </si>
  <si>
    <t>1. Виды деятельности.</t>
  </si>
  <si>
    <t>среднее (полное) общее образование</t>
  </si>
  <si>
    <t>2. Перечень услуг (работ), осуществляемых на платной основе.</t>
  </si>
  <si>
    <t>Дополнительные программы по подготовке</t>
  </si>
  <si>
    <t xml:space="preserve">обучающихся к поступлению в образовательные учреждения (будущие первоклассники),дополнительные программы по </t>
  </si>
  <si>
    <t>русскому языку</t>
  </si>
  <si>
    <t>3. Перечень разрешительных документов.</t>
  </si>
  <si>
    <t>Лицензия  серия РО №013155 от 05.07.2012г;</t>
  </si>
  <si>
    <t>свидетельство о государственной аккредитации ОП 008707 от 30.04.2010г, Устав</t>
  </si>
  <si>
    <t>4. Количество штатных единиц.</t>
  </si>
  <si>
    <t>5. Среднегодовая численность работников.</t>
  </si>
  <si>
    <t>6. Количество вакансий на начало и конец отчетного периода.</t>
  </si>
  <si>
    <t>нет</t>
  </si>
  <si>
    <t>7. Средняя заработная плата работников в разрезе источников финансирования</t>
  </si>
  <si>
    <t>II. Результат деятельности учреждения</t>
  </si>
  <si>
    <t xml:space="preserve">Наименование показателя          </t>
  </si>
  <si>
    <t>Предыдущий год</t>
  </si>
  <si>
    <t>Отчетный год</t>
  </si>
  <si>
    <t xml:space="preserve">(гр. 3 / гр. 2) x 100, % </t>
  </si>
  <si>
    <t xml:space="preserve">1. Балансовая (остаточная) стоимость нефинансовых активов </t>
  </si>
  <si>
    <t>45134287,60        (17674959,72)</t>
  </si>
  <si>
    <t>46413029,74             (17310066,83)</t>
  </si>
  <si>
    <t>102,83  (97,93)</t>
  </si>
  <si>
    <t xml:space="preserve">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</t>
  </si>
  <si>
    <t xml:space="preserve">3. Дебиторская задолженность, всего </t>
  </si>
  <si>
    <t xml:space="preserve">из нее:                                    </t>
  </si>
  <si>
    <t xml:space="preserve">3.1. Дебиторская задолженность по доходам, полученным за счет средств бюджета муниципального образования </t>
  </si>
  <si>
    <t xml:space="preserve">3.2. Дебиторская задолженность по выданным авансам, полученным за счет средств бюджета муниципального образования </t>
  </si>
  <si>
    <t xml:space="preserve">в том числе: </t>
  </si>
  <si>
    <t xml:space="preserve">3.2.1. По выданным авансам на услуги связи </t>
  </si>
  <si>
    <t xml:space="preserve">3.2.2. По выданным авансам на транспортные услуги </t>
  </si>
  <si>
    <t xml:space="preserve">3.2.3. По выданным авансам на коммунальные услуги </t>
  </si>
  <si>
    <t xml:space="preserve">3.2.4. По выданным авансам на услуги по содержанию имущества </t>
  </si>
  <si>
    <t>3.2.5. По выданным авансам на прочие услуги</t>
  </si>
  <si>
    <t xml:space="preserve">3.2.6. По выданным авансам на приобретение основных средств </t>
  </si>
  <si>
    <t xml:space="preserve">3.2.7. По выданным авансам на приобретение нематериальных активов </t>
  </si>
  <si>
    <t xml:space="preserve">3.2.8. По выданным авансам на приобретение непроизведенных активов </t>
  </si>
  <si>
    <t xml:space="preserve">3.2.9. По выданным авансам на приобретение материальных запасов </t>
  </si>
  <si>
    <t xml:space="preserve">3.2.10. По выданным авансам на прочие расходы </t>
  </si>
  <si>
    <t>3.3.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</si>
  <si>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 xml:space="preserve">3.3.1. По выданным авансам на услуги связи </t>
  </si>
  <si>
    <t xml:space="preserve">3.3.2. По выданным авансам на транспортные </t>
  </si>
  <si>
    <t xml:space="preserve">3.3.3. По выданным авансам на коммунальные услуги </t>
  </si>
  <si>
    <t xml:space="preserve">3.3.4. По выданным авансам на услуги по содержанию имущества </t>
  </si>
  <si>
    <t>3.3.5. По выданным авансам на прочие услуги</t>
  </si>
  <si>
    <t xml:space="preserve">3.3.6. По выданным авансам на приобретение основных средств </t>
  </si>
  <si>
    <t xml:space="preserve">3.3.7. По выданным авансам на приобретение нематериальных активов </t>
  </si>
  <si>
    <t xml:space="preserve">3.3.8. По выданным авансам на приобретение непроизведенных активов </t>
  </si>
  <si>
    <t xml:space="preserve">3.3.9. По выданным авансам на приобретение материальных запасов </t>
  </si>
  <si>
    <t xml:space="preserve">3.3.10. По выданным авансам на прочие расходы </t>
  </si>
  <si>
    <t xml:space="preserve">4. Кредиторская задолженность, всего </t>
  </si>
  <si>
    <t xml:space="preserve">из нее: </t>
  </si>
  <si>
    <t xml:space="preserve">4.1. Просроченная кредиторская задолженность </t>
  </si>
  <si>
    <t xml:space="preserve">4.2. Кредиторская задолженность по расчетам с поставщиками и подрядчиками за счет средств бюджета муниципального образования, всего </t>
  </si>
  <si>
    <t xml:space="preserve">4.2.1. По начислениям на выплаты по оплате труда </t>
  </si>
  <si>
    <t xml:space="preserve">4.2.2. По оплате услуг связи </t>
  </si>
  <si>
    <t xml:space="preserve">4.2.3. По оплате транспортных услуг </t>
  </si>
  <si>
    <t xml:space="preserve">4.2.4. По оплате коммунальных услуг </t>
  </si>
  <si>
    <t xml:space="preserve">4.2.5. По оплате услуг по содержанию имущества </t>
  </si>
  <si>
    <t xml:space="preserve">4.2.6. По оплате прочих услуг </t>
  </si>
  <si>
    <t xml:space="preserve">4.2.7. По приобретению основных средств </t>
  </si>
  <si>
    <t xml:space="preserve">4.2.8. По приобретению нематериальных активов </t>
  </si>
  <si>
    <t xml:space="preserve">4.2.9. По приобретению непроизведенных активов </t>
  </si>
  <si>
    <t xml:space="preserve">4.2.10. По приобретению материальных запасов </t>
  </si>
  <si>
    <t xml:space="preserve">4.2.11. По оплате прочих расходов </t>
  </si>
  <si>
    <t xml:space="preserve">4.2.12. По платежам в бюджет </t>
  </si>
  <si>
    <t xml:space="preserve">4.2.13. По прочим расчетам с кредиторами </t>
  </si>
  <si>
    <t xml:space="preserve">4.3.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</t>
  </si>
  <si>
    <t xml:space="preserve">4.3.1. По начислениям на выплаты по оплате труда </t>
  </si>
  <si>
    <t xml:space="preserve">4.3.2. По оплате услуг связи </t>
  </si>
  <si>
    <t xml:space="preserve">4.3.3. По оплате транспортных услуг </t>
  </si>
  <si>
    <t xml:space="preserve">4.3.4. По оплате коммунальных услуг </t>
  </si>
  <si>
    <t xml:space="preserve">4.3.5. По оплате услуг по содержанию имущества </t>
  </si>
  <si>
    <t xml:space="preserve">4.3.6. По оплате прочих услуг </t>
  </si>
  <si>
    <t xml:space="preserve">4.3.7. По приобретению основных средств </t>
  </si>
  <si>
    <t xml:space="preserve">4.3.8. По приобретению нематериальных активов </t>
  </si>
  <si>
    <t xml:space="preserve">4.3.9. По приобретению непроизведенных активов </t>
  </si>
  <si>
    <t xml:space="preserve">4.3.10. По приобретению материальных запасов </t>
  </si>
  <si>
    <t xml:space="preserve">4.3.11. По оплате прочих расходов </t>
  </si>
  <si>
    <t xml:space="preserve">4.3.12. По платежам в бюджет </t>
  </si>
  <si>
    <t xml:space="preserve">4.3.13. По прочим расчетам с кредиторами </t>
  </si>
  <si>
    <t xml:space="preserve">5. Доходы, полученные учреждением от оказания платных услуг </t>
  </si>
  <si>
    <t xml:space="preserve">6. Цены на платные услуги, оказываемые потребителям </t>
  </si>
  <si>
    <t xml:space="preserve">7. Исполнение муниципального задания </t>
  </si>
  <si>
    <t xml:space="preserve">8. Общее количество потребителей, воспользовавшихся услугами учреждения (в том числе платными для потребителей) </t>
  </si>
  <si>
    <t xml:space="preserve">9. Количество жалоб потребителей </t>
  </si>
  <si>
    <t>10. Кассовые и плановые поступления (с учетом возвратов), всего &lt;1&gt;</t>
  </si>
  <si>
    <t xml:space="preserve">10.1. Субсидии на выполнение муниципального задания </t>
  </si>
  <si>
    <t xml:space="preserve">10.2. Целевые субсидии </t>
  </si>
  <si>
    <t xml:space="preserve">10.3. Бюджетные инвестиции </t>
  </si>
  <si>
    <t xml:space="preserve">10.4. 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 </t>
  </si>
  <si>
    <t xml:space="preserve">Услуга № 1 </t>
  </si>
  <si>
    <t xml:space="preserve">Услуга № 2 </t>
  </si>
  <si>
    <t>Услуга № 3</t>
  </si>
  <si>
    <t>Услуга № 4</t>
  </si>
  <si>
    <t>Услуга № 5</t>
  </si>
  <si>
    <t>Услуга № 6</t>
  </si>
  <si>
    <t>……………………………………</t>
  </si>
  <si>
    <t xml:space="preserve">10.5. Поступления от иной приносящей доход деятельности, всего </t>
  </si>
  <si>
    <t xml:space="preserve">10.6. Поступления от реализации ценных бумаг </t>
  </si>
  <si>
    <t>11. Кассовые и плановые выплаты (с учетом восстановленных кассовых выплат), всего &lt;1&gt;</t>
  </si>
  <si>
    <t xml:space="preserve">11.1. Оплата труда и начисления на выплаты по оплате труда, всего </t>
  </si>
  <si>
    <t xml:space="preserve">из них: </t>
  </si>
  <si>
    <t xml:space="preserve">Заработная плата </t>
  </si>
  <si>
    <t xml:space="preserve">Выплаты по заработной плате, оплата отпусков, другие выплаты </t>
  </si>
  <si>
    <t xml:space="preserve">Прочие выплаты </t>
  </si>
  <si>
    <t xml:space="preserve">Командировочные расходы </t>
  </si>
  <si>
    <t xml:space="preserve">Меры социальной поддержки, установленные постановлением администрации города Мурманска </t>
  </si>
  <si>
    <t xml:space="preserve">Другие расходы по прочим выплатам </t>
  </si>
  <si>
    <t xml:space="preserve">Начисления на выплаты по оплате труда </t>
  </si>
  <si>
    <t xml:space="preserve">11.2. Оплата работ, услуг, всего </t>
  </si>
  <si>
    <t xml:space="preserve">Услуги связи </t>
  </si>
  <si>
    <t xml:space="preserve">Транспортные услуги </t>
  </si>
  <si>
    <t xml:space="preserve">Другие расходы по транспортным услугам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</si>
  <si>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</si>
  <si>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</si>
  <si>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</si>
  <si>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Содержание в чистоте помещений, зданий, дворов, иного имущества </t>
  </si>
  <si>
    <t xml:space="preserve">Ремонт (текущий и капитальный) и реставрация нефинансовых активов </t>
  </si>
  <si>
    <t xml:space="preserve"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 </t>
  </si>
  <si>
    <t xml:space="preserve">Обеспечение функционирования и поддержка мультисервисных сетей, программно- аппаратных комплексов, вычислительной техники, оргтехники и их техническое обслуживание </t>
  </si>
  <si>
    <t xml:space="preserve">Другие расходы по содержанию имущества </t>
  </si>
  <si>
    <t xml:space="preserve">Прочие работы, услуги </t>
  </si>
  <si>
    <t xml:space="preserve">Монтаж и установка локальных вычислительных сетей, систем охранной и пожарной сигнализации, видеонаблюдения </t>
  </si>
  <si>
    <t xml:space="preserve">Организация питания </t>
  </si>
  <si>
    <t xml:space="preserve">Вневедомственная охрана </t>
  </si>
  <si>
    <t xml:space="preserve">Услуги в области информационных технологий </t>
  </si>
  <si>
    <t xml:space="preserve">Другие расходы по прочим работам, услугам </t>
  </si>
  <si>
    <t xml:space="preserve">11.3. Безвозмездные перечисления организациям, всего </t>
  </si>
  <si>
    <t xml:space="preserve">Безвозмездные перечисления государственным и муниципальным организациям </t>
  </si>
  <si>
    <t xml:space="preserve">Безвозмездные перечисления бюджетным, автономным учреждениям на выполнение муниципального задания </t>
  </si>
  <si>
    <t xml:space="preserve">Безвозмездные перечисления бюджетным, автономным учреждениям на содержание имущества </t>
  </si>
  <si>
    <t xml:space="preserve">Безвозмездные перечисления бюджетным, автономным учреждениям на иные цели </t>
  </si>
  <si>
    <t xml:space="preserve">Другие безвозмездные перечисления государственным и муниципальным организациям </t>
  </si>
  <si>
    <t xml:space="preserve">11.4. Социальное обеспечение, всего </t>
  </si>
  <si>
    <t xml:space="preserve">Пособия по социальной помощи населению </t>
  </si>
  <si>
    <t xml:space="preserve">Пенсии, пособия, выплачиваемые за счет средств бюджета муниципального образования </t>
  </si>
  <si>
    <t xml:space="preserve">Прочие расходы </t>
  </si>
  <si>
    <t xml:space="preserve">11.5. Поступление нефинансовых активов, всего </t>
  </si>
  <si>
    <t xml:space="preserve">Увеличение стоимости основных средств </t>
  </si>
  <si>
    <t xml:space="preserve">Недвижимое имущество, инвестиции в строительство объектов основных средств, автотранспорт, реконструкция, дооборудование, модернизация </t>
  </si>
  <si>
    <t>Охранно-пожарная сигнализация</t>
  </si>
  <si>
    <t xml:space="preserve">Комплектование книжных фондов библиотек </t>
  </si>
  <si>
    <t xml:space="preserve">Компьютерная техника, оргтехника </t>
  </si>
  <si>
    <t xml:space="preserve">Бытовая техника, мебель </t>
  </si>
  <si>
    <t xml:space="preserve">Другие расходы на увеличение стоимости основных средств </t>
  </si>
  <si>
    <t>Увеличение стоимости нематериальных активов</t>
  </si>
  <si>
    <t xml:space="preserve">Увеличение стоимости непроизводственных активов </t>
  </si>
  <si>
    <t xml:space="preserve">Увеличение стоимости материальных запасов </t>
  </si>
  <si>
    <t xml:space="preserve">Медикаменты и перевязочные средства </t>
  </si>
  <si>
    <t xml:space="preserve">Продукты питания </t>
  </si>
  <si>
    <t xml:space="preserve">Горюче-смазочные материалы </t>
  </si>
  <si>
    <t xml:space="preserve">Мягкий инвентарь </t>
  </si>
  <si>
    <t xml:space="preserve">Другие расходы на увеличение стоимости материальных запасов </t>
  </si>
  <si>
    <t>11.6. Поступление финансовых активов, всего</t>
  </si>
  <si>
    <t xml:space="preserve">Увеличение стоимости ценных бумаг, кроме акций и иных форм участия в капитале </t>
  </si>
  <si>
    <t xml:space="preserve">Увеличение стоимости акций и иных форм участия в капитале </t>
  </si>
  <si>
    <t xml:space="preserve">Справочно: </t>
  </si>
  <si>
    <t xml:space="preserve">Объем публичных обязательств, всего </t>
  </si>
  <si>
    <t>12. Кассовое исполнение бюджетной сметы &lt;2&gt;</t>
  </si>
  <si>
    <t>13. Доведенные лимиты бюджетных обязательств &lt;2&gt;</t>
  </si>
  <si>
    <t>III. Об использовании имущества, закрепленного за учреждением</t>
  </si>
  <si>
    <t>1. Общая балансовая (остаточная) стоимость недвижимого имущества, находящегося у учреждения на праве оперативного управления</t>
  </si>
  <si>
    <t xml:space="preserve">2. Общая балансовая (остаточная) стоимость недвижимого имущества, находящегося у учреждения на праве оперативного управления и переданного в аренду </t>
  </si>
  <si>
    <t xml:space="preserve">3. 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 </t>
  </si>
  <si>
    <t>4. Общая балансовая (остаточная) стоимость движимого имущества, находящегося у учреждения на праве оперативного управления</t>
  </si>
  <si>
    <t xml:space="preserve">5. Общая балансовая (остаточная) стоимость движимого имущества, находящегося у учреждения на праве оперативного управления и переданного в аренду </t>
  </si>
  <si>
    <t xml:space="preserve">6. 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 </t>
  </si>
  <si>
    <t xml:space="preserve">7. Общая площадь объектов недвижимого имущества, находящегося у учреждения на праве оперативного управления </t>
  </si>
  <si>
    <t>2387,4п.м/6508,1кв.м</t>
  </si>
  <si>
    <t xml:space="preserve">8. Общая площадь объектов недвижимого имущества, находящегося у учреждения на праве оперативного управления и переданного в аренду </t>
  </si>
  <si>
    <t xml:space="preserve">9. Общая площадь объектов недвижимого имущества, находящегося у учреждения на праве оперативного управления и переданного в безвозмездное пользование </t>
  </si>
  <si>
    <t xml:space="preserve">10. Количество объектов недвижимого имущества, находящегося у учреждения на праве оперативного управления </t>
  </si>
  <si>
    <t xml:space="preserve">11.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</t>
  </si>
  <si>
    <t>12. 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 &lt;1&gt;</t>
  </si>
  <si>
    <t>13.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&lt;1&gt;</t>
  </si>
  <si>
    <t>14. Общая балансовая (остаточная) стоимость особо ценного движимого имущества, находящегося у учреждения на праве оперативного управления &lt;1&gt;</t>
  </si>
  <si>
    <t>&lt;1&gt; - заполняется только бюджетным и автономным учреждением.</t>
  </si>
  <si>
    <t>&lt;2&gt; - заполняется только казенным учреждением.</t>
  </si>
  <si>
    <t xml:space="preserve"> Наименование показателя </t>
  </si>
  <si>
    <t xml:space="preserve">Наименование юридического лица, участником (учредителем) которого является учреждение </t>
  </si>
  <si>
    <t xml:space="preserve">Величина доли (вклада) учреждения в уставном капитале юридического лица, участником (учредителем) которого оно является </t>
  </si>
  <si>
    <t xml:space="preserve">Величина дохода, полученного учреждением в отчетном периоде от юридического лица, участником (учредителем) которого оно является </t>
  </si>
  <si>
    <t>Главный бухгалтер учреждения                ____________Батюк Е.А..___________________</t>
  </si>
  <si>
    <t>(подпись) (расшифровка подписи)</t>
  </si>
  <si>
    <t>Исполнитель                _______________________________</t>
  </si>
  <si>
    <t>Боровинская В.И.</t>
  </si>
  <si>
    <t>"02"__мая___ 2013г.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</si>
</sst>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wrapText="1"/>
    </xf>
    <xf numFmtId="4" fontId="2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5" fillId="0" borderId="0" xfId="0" applyFont="1"/>
    <xf numFmtId="14" fontId="2" fillId="0" borderId="3" xfId="0" applyNumberFormat="1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Border="1" applyAlignme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2"/>
  <sheetViews>
    <sheetView tabSelected="1" zoomScaleNormal="100" workbookViewId="0">
      <selection activeCell="J202" sqref="J202"/>
    </sheetView>
  </sheetViews>
  <sheetFormatPr defaultRowHeight="12.75"/>
  <cols>
    <col min="1" max="3" width="9.140625" style="2"/>
    <col min="4" max="4" width="14" style="2" customWidth="1"/>
    <col min="5" max="5" width="21" style="2" customWidth="1"/>
    <col min="6" max="6" width="1.140625" style="2" customWidth="1"/>
    <col min="7" max="7" width="9.140625" style="2"/>
    <col min="8" max="8" width="8.140625" style="2" customWidth="1"/>
    <col min="9" max="9" width="7.7109375" style="2" customWidth="1"/>
    <col min="10" max="10" width="10.140625" style="2" customWidth="1"/>
    <col min="11" max="11" width="9.140625" style="2"/>
    <col min="12" max="12" width="13.28515625" style="2" customWidth="1"/>
    <col min="13" max="16384" width="9.140625" style="2"/>
  </cols>
  <sheetData>
    <row r="2" spans="1:10" ht="15.75">
      <c r="A2" s="1" t="s">
        <v>0</v>
      </c>
      <c r="H2" s="1" t="s">
        <v>1</v>
      </c>
    </row>
    <row r="4" spans="1:10">
      <c r="A4" s="2" t="s">
        <v>2</v>
      </c>
      <c r="G4" s="25" t="s">
        <v>3</v>
      </c>
      <c r="H4" s="25"/>
      <c r="I4" s="25"/>
      <c r="J4" s="25"/>
    </row>
    <row r="5" spans="1:10">
      <c r="A5" s="2" t="s">
        <v>4</v>
      </c>
      <c r="G5" s="3" t="s">
        <v>5</v>
      </c>
      <c r="H5" s="3"/>
      <c r="I5" s="3"/>
      <c r="J5" s="3"/>
    </row>
    <row r="7" spans="1:10">
      <c r="A7" s="25"/>
      <c r="B7" s="25"/>
      <c r="C7" s="2" t="s">
        <v>6</v>
      </c>
      <c r="G7" s="25" t="s">
        <v>7</v>
      </c>
      <c r="H7" s="25"/>
      <c r="I7" s="25"/>
      <c r="J7" s="25"/>
    </row>
    <row r="8" spans="1:10">
      <c r="A8" s="35" t="s">
        <v>8</v>
      </c>
      <c r="B8" s="35"/>
      <c r="C8" s="3" t="s">
        <v>9</v>
      </c>
      <c r="D8" s="3"/>
      <c r="G8" s="35" t="s">
        <v>8</v>
      </c>
      <c r="H8" s="35"/>
      <c r="I8" s="3" t="s">
        <v>9</v>
      </c>
    </row>
    <row r="10" spans="1:10">
      <c r="A10" s="36" t="s">
        <v>10</v>
      </c>
      <c r="B10" s="36"/>
      <c r="C10" s="36"/>
      <c r="D10" s="36"/>
      <c r="E10" s="4"/>
      <c r="F10" s="4"/>
      <c r="G10" s="36" t="s">
        <v>10</v>
      </c>
      <c r="H10" s="36"/>
      <c r="I10" s="36"/>
      <c r="J10" s="36"/>
    </row>
    <row r="13" spans="1:10">
      <c r="A13" s="24" t="s">
        <v>11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>
      <c r="A14" s="24" t="s">
        <v>12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>
      <c r="A15" s="24" t="s">
        <v>13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>
      <c r="A16" s="24" t="s">
        <v>14</v>
      </c>
      <c r="B16" s="24"/>
      <c r="C16" s="24"/>
      <c r="D16" s="24"/>
      <c r="E16" s="24"/>
      <c r="F16" s="24"/>
      <c r="G16" s="24"/>
      <c r="H16" s="24"/>
      <c r="I16" s="24"/>
      <c r="J16" s="24"/>
    </row>
    <row r="18" spans="1:10">
      <c r="I18" s="33" t="s">
        <v>15</v>
      </c>
      <c r="J18" s="33"/>
    </row>
    <row r="19" spans="1:10">
      <c r="A19" s="34" t="s">
        <v>16</v>
      </c>
      <c r="B19" s="34"/>
      <c r="C19" s="34"/>
      <c r="D19" s="34"/>
      <c r="G19" s="2" t="s">
        <v>17</v>
      </c>
      <c r="I19" s="30"/>
      <c r="J19" s="29"/>
    </row>
    <row r="20" spans="1:10">
      <c r="G20" s="2" t="s">
        <v>18</v>
      </c>
      <c r="I20" s="28">
        <v>41396</v>
      </c>
      <c r="J20" s="29"/>
    </row>
    <row r="21" spans="1:10">
      <c r="G21" s="2" t="s">
        <v>19</v>
      </c>
      <c r="I21" s="30">
        <v>56955863</v>
      </c>
      <c r="J21" s="29"/>
    </row>
    <row r="22" spans="1:10">
      <c r="G22" s="2" t="s">
        <v>20</v>
      </c>
      <c r="I22" s="30"/>
      <c r="J22" s="29"/>
    </row>
    <row r="23" spans="1:10">
      <c r="A23" s="2" t="s">
        <v>21</v>
      </c>
      <c r="D23" s="31" t="s">
        <v>22</v>
      </c>
      <c r="E23" s="31"/>
      <c r="F23" s="32"/>
      <c r="G23" s="32"/>
      <c r="H23" s="32"/>
      <c r="I23" s="32"/>
      <c r="J23" s="32"/>
    </row>
    <row r="24" spans="1:10">
      <c r="A24" s="25" t="s">
        <v>23</v>
      </c>
      <c r="B24" s="25"/>
      <c r="C24" s="25"/>
      <c r="D24" s="25"/>
      <c r="E24" s="25"/>
      <c r="F24" s="25"/>
      <c r="G24" s="25"/>
      <c r="H24" s="25"/>
      <c r="I24" s="25"/>
      <c r="J24" s="25"/>
    </row>
    <row r="26" spans="1:10">
      <c r="A26" s="2" t="s">
        <v>24</v>
      </c>
      <c r="B26" s="25" t="s">
        <v>25</v>
      </c>
      <c r="C26" s="25"/>
      <c r="D26" s="25"/>
      <c r="E26" s="25"/>
      <c r="F26" s="25"/>
      <c r="G26" s="25"/>
      <c r="H26" s="25"/>
      <c r="I26" s="25"/>
      <c r="J26" s="25"/>
    </row>
    <row r="28" spans="1:10">
      <c r="A28" s="2" t="s">
        <v>26</v>
      </c>
    </row>
    <row r="29" spans="1:10">
      <c r="A29" s="17" t="s">
        <v>27</v>
      </c>
      <c r="B29" s="17"/>
      <c r="C29" s="17"/>
      <c r="D29" s="17"/>
      <c r="E29" s="17"/>
      <c r="F29" s="5"/>
      <c r="G29" s="5"/>
      <c r="H29" s="5"/>
      <c r="I29" s="5"/>
      <c r="J29" s="5"/>
    </row>
    <row r="30" spans="1:10" ht="12.75" customHeight="1">
      <c r="A30" s="2" t="s">
        <v>28</v>
      </c>
      <c r="E30" s="27" t="s">
        <v>29</v>
      </c>
      <c r="F30" s="27"/>
      <c r="G30" s="27"/>
      <c r="H30" s="27"/>
      <c r="I30" s="27"/>
      <c r="J30" s="27"/>
    </row>
    <row r="32" spans="1:10">
      <c r="A32" s="17" t="s">
        <v>30</v>
      </c>
      <c r="B32" s="17"/>
      <c r="C32" s="17"/>
      <c r="D32" s="17"/>
      <c r="E32" s="17"/>
      <c r="F32" s="17"/>
      <c r="G32" s="17"/>
      <c r="H32" s="17"/>
      <c r="I32" s="17"/>
      <c r="J32" s="17"/>
    </row>
    <row r="34" spans="1:10">
      <c r="A34" s="24" t="s">
        <v>31</v>
      </c>
      <c r="B34" s="24"/>
      <c r="C34" s="24"/>
      <c r="D34" s="24"/>
      <c r="E34" s="24"/>
      <c r="F34" s="24"/>
      <c r="G34" s="24"/>
      <c r="H34" s="24"/>
      <c r="I34" s="24"/>
      <c r="J34" s="24"/>
    </row>
    <row r="36" spans="1:10">
      <c r="A36" s="2" t="s">
        <v>32</v>
      </c>
      <c r="D36" s="25" t="s">
        <v>33</v>
      </c>
      <c r="E36" s="25"/>
      <c r="F36" s="25"/>
      <c r="G36" s="25"/>
      <c r="H36" s="25"/>
      <c r="I36" s="25"/>
      <c r="J36" s="25"/>
    </row>
    <row r="37" spans="1:10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>
      <c r="A39" s="2" t="s">
        <v>34</v>
      </c>
      <c r="F39" s="25" t="s">
        <v>35</v>
      </c>
      <c r="G39" s="25"/>
      <c r="H39" s="25"/>
      <c r="I39" s="25"/>
      <c r="J39" s="25"/>
    </row>
    <row r="40" spans="1:10">
      <c r="A40" s="25" t="s">
        <v>36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>
      <c r="A41" s="25" t="s">
        <v>37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>
      <c r="A43" s="2" t="s">
        <v>38</v>
      </c>
      <c r="E43" s="25" t="s">
        <v>39</v>
      </c>
      <c r="F43" s="25"/>
      <c r="G43" s="25"/>
      <c r="H43" s="25"/>
      <c r="I43" s="25"/>
      <c r="J43" s="25"/>
    </row>
    <row r="44" spans="1:10">
      <c r="A44" s="25" t="s">
        <v>40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>
      <c r="A46" s="2" t="s">
        <v>41</v>
      </c>
      <c r="D46" s="25">
        <v>51.11</v>
      </c>
      <c r="E46" s="25"/>
      <c r="F46" s="25"/>
      <c r="G46" s="25"/>
      <c r="H46" s="25"/>
      <c r="I46" s="25"/>
      <c r="J46" s="25"/>
    </row>
    <row r="47" spans="1:10">
      <c r="A47" s="2" t="s">
        <v>42</v>
      </c>
      <c r="E47" s="26">
        <v>35</v>
      </c>
      <c r="F47" s="26"/>
      <c r="G47" s="26"/>
      <c r="H47" s="26"/>
      <c r="I47" s="26"/>
      <c r="J47" s="26"/>
    </row>
    <row r="48" spans="1:10">
      <c r="A48" s="2" t="s">
        <v>43</v>
      </c>
      <c r="F48" s="26" t="s">
        <v>44</v>
      </c>
      <c r="G48" s="26"/>
      <c r="H48" s="26"/>
      <c r="I48" s="26"/>
      <c r="J48" s="26"/>
    </row>
    <row r="49" spans="1:10">
      <c r="A49" s="2" t="s">
        <v>45</v>
      </c>
      <c r="H49" s="26">
        <v>22874</v>
      </c>
      <c r="I49" s="26"/>
      <c r="J49" s="26"/>
    </row>
    <row r="51" spans="1:10">
      <c r="A51" s="24" t="s">
        <v>46</v>
      </c>
      <c r="B51" s="24"/>
      <c r="C51" s="24"/>
      <c r="D51" s="24"/>
      <c r="E51" s="24"/>
      <c r="F51" s="24"/>
      <c r="G51" s="24"/>
      <c r="H51" s="24"/>
      <c r="I51" s="24"/>
      <c r="J51" s="24"/>
    </row>
    <row r="53" spans="1:10" ht="25.5">
      <c r="A53" s="21" t="s">
        <v>47</v>
      </c>
      <c r="B53" s="21"/>
      <c r="C53" s="21"/>
      <c r="D53" s="21"/>
      <c r="E53" s="21" t="s">
        <v>48</v>
      </c>
      <c r="F53" s="21"/>
      <c r="G53" s="22" t="s">
        <v>49</v>
      </c>
      <c r="H53" s="22"/>
      <c r="I53" s="22"/>
      <c r="J53" s="6" t="s">
        <v>50</v>
      </c>
    </row>
    <row r="54" spans="1:10">
      <c r="A54" s="21">
        <v>1</v>
      </c>
      <c r="B54" s="21"/>
      <c r="C54" s="21"/>
      <c r="D54" s="21"/>
      <c r="E54" s="21">
        <v>2</v>
      </c>
      <c r="F54" s="21"/>
      <c r="G54" s="22">
        <v>3</v>
      </c>
      <c r="H54" s="22"/>
      <c r="I54" s="22"/>
      <c r="J54" s="6">
        <v>4</v>
      </c>
    </row>
    <row r="55" spans="1:10" s="5" customFormat="1" ht="24.75" customHeight="1">
      <c r="A55" s="15" t="s">
        <v>51</v>
      </c>
      <c r="B55" s="15"/>
      <c r="C55" s="15"/>
      <c r="D55" s="15"/>
      <c r="E55" s="15" t="s">
        <v>52</v>
      </c>
      <c r="F55" s="15"/>
      <c r="G55" s="15" t="s">
        <v>53</v>
      </c>
      <c r="H55" s="15"/>
      <c r="I55" s="15"/>
      <c r="J55" s="7" t="s">
        <v>54</v>
      </c>
    </row>
    <row r="56" spans="1:10" s="5" customFormat="1" ht="24.75" customHeight="1">
      <c r="A56" s="15" t="s">
        <v>55</v>
      </c>
      <c r="B56" s="15"/>
      <c r="C56" s="15"/>
      <c r="D56" s="15"/>
      <c r="E56" s="15"/>
      <c r="F56" s="15"/>
      <c r="G56" s="15"/>
      <c r="H56" s="15"/>
      <c r="I56" s="15"/>
      <c r="J56" s="8"/>
    </row>
    <row r="57" spans="1:10" s="5" customFormat="1">
      <c r="A57" s="15" t="s">
        <v>56</v>
      </c>
      <c r="B57" s="15"/>
      <c r="C57" s="15"/>
      <c r="D57" s="15"/>
      <c r="E57" s="15"/>
      <c r="F57" s="15"/>
      <c r="G57" s="15"/>
      <c r="H57" s="15"/>
      <c r="I57" s="15"/>
      <c r="J57" s="8"/>
    </row>
    <row r="58" spans="1:10" s="5" customFormat="1">
      <c r="A58" s="15" t="s">
        <v>57</v>
      </c>
      <c r="B58" s="15"/>
      <c r="C58" s="15"/>
      <c r="D58" s="15"/>
      <c r="E58" s="15"/>
      <c r="F58" s="15"/>
      <c r="G58" s="15"/>
      <c r="H58" s="15"/>
      <c r="I58" s="15"/>
      <c r="J58" s="8"/>
    </row>
    <row r="59" spans="1:10" s="5" customFormat="1" ht="39" customHeight="1">
      <c r="A59" s="15" t="s">
        <v>58</v>
      </c>
      <c r="B59" s="15"/>
      <c r="C59" s="15"/>
      <c r="D59" s="15"/>
      <c r="E59" s="15"/>
      <c r="F59" s="15"/>
      <c r="G59" s="15"/>
      <c r="H59" s="15"/>
      <c r="I59" s="15"/>
      <c r="J59" s="8"/>
    </row>
    <row r="60" spans="1:10" s="5" customFormat="1" ht="38.25" customHeight="1">
      <c r="A60" s="15" t="s">
        <v>59</v>
      </c>
      <c r="B60" s="15"/>
      <c r="C60" s="15"/>
      <c r="D60" s="15"/>
      <c r="E60" s="15"/>
      <c r="F60" s="15"/>
      <c r="G60" s="15"/>
      <c r="H60" s="15"/>
      <c r="I60" s="15"/>
      <c r="J60" s="8"/>
    </row>
    <row r="61" spans="1:10" s="5" customFormat="1">
      <c r="A61" s="15" t="s">
        <v>60</v>
      </c>
      <c r="B61" s="15"/>
      <c r="C61" s="15"/>
      <c r="D61" s="15"/>
      <c r="E61" s="15"/>
      <c r="F61" s="15"/>
      <c r="G61" s="15"/>
      <c r="H61" s="15"/>
      <c r="I61" s="15"/>
      <c r="J61" s="8"/>
    </row>
    <row r="62" spans="1:10" s="5" customFormat="1">
      <c r="A62" s="15" t="s">
        <v>61</v>
      </c>
      <c r="B62" s="15"/>
      <c r="C62" s="15"/>
      <c r="D62" s="15"/>
      <c r="E62" s="15"/>
      <c r="F62" s="15"/>
      <c r="G62" s="15"/>
      <c r="H62" s="15"/>
      <c r="I62" s="15"/>
      <c r="J62" s="8"/>
    </row>
    <row r="63" spans="1:10" s="5" customFormat="1" ht="24.75" customHeight="1">
      <c r="A63" s="15" t="s">
        <v>62</v>
      </c>
      <c r="B63" s="15"/>
      <c r="C63" s="15"/>
      <c r="D63" s="15"/>
      <c r="E63" s="15"/>
      <c r="F63" s="15"/>
      <c r="G63" s="15"/>
      <c r="H63" s="15"/>
      <c r="I63" s="15"/>
      <c r="J63" s="8"/>
    </row>
    <row r="64" spans="1:10" s="5" customFormat="1" ht="24.75" customHeight="1">
      <c r="A64" s="15" t="s">
        <v>63</v>
      </c>
      <c r="B64" s="15"/>
      <c r="C64" s="15"/>
      <c r="D64" s="15"/>
      <c r="E64" s="15"/>
      <c r="F64" s="15"/>
      <c r="G64" s="15"/>
      <c r="H64" s="15"/>
      <c r="I64" s="15"/>
      <c r="J64" s="8"/>
    </row>
    <row r="65" spans="1:10" s="5" customFormat="1" ht="24.75" customHeight="1">
      <c r="A65" s="15" t="s">
        <v>64</v>
      </c>
      <c r="B65" s="15"/>
      <c r="C65" s="15"/>
      <c r="D65" s="15"/>
      <c r="E65" s="15"/>
      <c r="F65" s="15"/>
      <c r="G65" s="15"/>
      <c r="H65" s="15"/>
      <c r="I65" s="15"/>
      <c r="J65" s="8"/>
    </row>
    <row r="66" spans="1:10" s="5" customFormat="1">
      <c r="A66" s="15" t="s">
        <v>65</v>
      </c>
      <c r="B66" s="15"/>
      <c r="C66" s="15"/>
      <c r="D66" s="15"/>
      <c r="E66" s="15"/>
      <c r="F66" s="15"/>
      <c r="G66" s="15"/>
      <c r="H66" s="15"/>
      <c r="I66" s="15"/>
      <c r="J66" s="8"/>
    </row>
    <row r="67" spans="1:10" s="5" customFormat="1" ht="24.75" customHeight="1">
      <c r="A67" s="15" t="s">
        <v>66</v>
      </c>
      <c r="B67" s="15"/>
      <c r="C67" s="15"/>
      <c r="D67" s="15"/>
      <c r="E67" s="15"/>
      <c r="F67" s="15"/>
      <c r="G67" s="15"/>
      <c r="H67" s="15"/>
      <c r="I67" s="15"/>
      <c r="J67" s="8"/>
    </row>
    <row r="68" spans="1:10" s="5" customFormat="1" ht="24.75" customHeight="1">
      <c r="A68" s="15" t="s">
        <v>67</v>
      </c>
      <c r="B68" s="15"/>
      <c r="C68" s="15"/>
      <c r="D68" s="15"/>
      <c r="E68" s="15"/>
      <c r="F68" s="15"/>
      <c r="G68" s="15"/>
      <c r="H68" s="15"/>
      <c r="I68" s="15"/>
      <c r="J68" s="8"/>
    </row>
    <row r="69" spans="1:10" s="5" customFormat="1" ht="24.75" customHeight="1">
      <c r="A69" s="15" t="s">
        <v>68</v>
      </c>
      <c r="B69" s="15"/>
      <c r="C69" s="15"/>
      <c r="D69" s="15"/>
      <c r="E69" s="15"/>
      <c r="F69" s="15"/>
      <c r="G69" s="15"/>
      <c r="H69" s="15"/>
      <c r="I69" s="15"/>
      <c r="J69" s="8"/>
    </row>
    <row r="70" spans="1:10" s="5" customFormat="1" ht="24.75" customHeight="1">
      <c r="A70" s="15" t="s">
        <v>69</v>
      </c>
      <c r="B70" s="15"/>
      <c r="C70" s="15"/>
      <c r="D70" s="15"/>
      <c r="E70" s="15"/>
      <c r="F70" s="15"/>
      <c r="G70" s="15"/>
      <c r="H70" s="15"/>
      <c r="I70" s="15"/>
      <c r="J70" s="8"/>
    </row>
    <row r="71" spans="1:10" s="5" customFormat="1" ht="24.75" customHeight="1">
      <c r="A71" s="15" t="s">
        <v>70</v>
      </c>
      <c r="B71" s="15"/>
      <c r="C71" s="15"/>
      <c r="D71" s="15"/>
      <c r="E71" s="15"/>
      <c r="F71" s="15"/>
      <c r="G71" s="15"/>
      <c r="H71" s="15"/>
      <c r="I71" s="15"/>
      <c r="J71" s="8"/>
    </row>
    <row r="72" spans="1:10" s="5" customFormat="1" ht="50.25" customHeight="1">
      <c r="A72" s="15" t="s">
        <v>71</v>
      </c>
      <c r="B72" s="15"/>
      <c r="C72" s="15"/>
      <c r="D72" s="15"/>
      <c r="E72" s="15"/>
      <c r="F72" s="15"/>
      <c r="G72" s="15"/>
      <c r="H72" s="15"/>
      <c r="I72" s="15"/>
      <c r="J72" s="8"/>
    </row>
    <row r="73" spans="1:10" s="5" customFormat="1">
      <c r="A73" s="15" t="s">
        <v>60</v>
      </c>
      <c r="B73" s="15"/>
      <c r="C73" s="15"/>
      <c r="D73" s="15"/>
      <c r="E73" s="15"/>
      <c r="F73" s="15"/>
      <c r="G73" s="15"/>
      <c r="H73" s="15"/>
      <c r="I73" s="15"/>
      <c r="J73" s="8"/>
    </row>
    <row r="74" spans="1:10" s="5" customFormat="1">
      <c r="A74" s="15" t="s">
        <v>72</v>
      </c>
      <c r="B74" s="15"/>
      <c r="C74" s="15"/>
      <c r="D74" s="15"/>
      <c r="E74" s="15"/>
      <c r="F74" s="15"/>
      <c r="G74" s="15"/>
      <c r="H74" s="15"/>
      <c r="I74" s="15"/>
      <c r="J74" s="8"/>
    </row>
    <row r="75" spans="1:10" s="5" customFormat="1">
      <c r="A75" s="15" t="s">
        <v>73</v>
      </c>
      <c r="B75" s="15"/>
      <c r="C75" s="15"/>
      <c r="D75" s="15"/>
      <c r="E75" s="15"/>
      <c r="F75" s="15"/>
      <c r="G75" s="15"/>
      <c r="H75" s="15"/>
      <c r="I75" s="15"/>
      <c r="J75" s="8"/>
    </row>
    <row r="76" spans="1:10" s="5" customFormat="1" ht="24.75" customHeight="1">
      <c r="A76" s="15" t="s">
        <v>74</v>
      </c>
      <c r="B76" s="15"/>
      <c r="C76" s="15"/>
      <c r="D76" s="15"/>
      <c r="E76" s="15"/>
      <c r="F76" s="15"/>
      <c r="G76" s="15"/>
      <c r="H76" s="15"/>
      <c r="I76" s="15"/>
      <c r="J76" s="8"/>
    </row>
    <row r="77" spans="1:10" s="5" customFormat="1" ht="24.75" customHeight="1">
      <c r="A77" s="15" t="s">
        <v>75</v>
      </c>
      <c r="B77" s="15"/>
      <c r="C77" s="15"/>
      <c r="D77" s="15"/>
      <c r="E77" s="15"/>
      <c r="F77" s="15"/>
      <c r="G77" s="15"/>
      <c r="H77" s="15"/>
      <c r="I77" s="15"/>
      <c r="J77" s="8"/>
    </row>
    <row r="78" spans="1:10" s="5" customFormat="1">
      <c r="A78" s="15" t="s">
        <v>76</v>
      </c>
      <c r="B78" s="15"/>
      <c r="C78" s="15"/>
      <c r="D78" s="15"/>
      <c r="E78" s="15"/>
      <c r="F78" s="15"/>
      <c r="G78" s="15"/>
      <c r="H78" s="15"/>
      <c r="I78" s="15"/>
      <c r="J78" s="8"/>
    </row>
    <row r="79" spans="1:10" s="5" customFormat="1" ht="24.75" customHeight="1">
      <c r="A79" s="18" t="s">
        <v>77</v>
      </c>
      <c r="B79" s="19"/>
      <c r="C79" s="19"/>
      <c r="D79" s="20"/>
      <c r="E79" s="18"/>
      <c r="F79" s="20"/>
      <c r="G79" s="18"/>
      <c r="H79" s="19"/>
      <c r="I79" s="20"/>
      <c r="J79" s="8"/>
    </row>
    <row r="80" spans="1:10" s="5" customFormat="1" ht="24.75" customHeight="1">
      <c r="A80" s="18" t="s">
        <v>78</v>
      </c>
      <c r="B80" s="19"/>
      <c r="C80" s="19"/>
      <c r="D80" s="20"/>
      <c r="E80" s="18"/>
      <c r="F80" s="20"/>
      <c r="G80" s="18"/>
      <c r="H80" s="19"/>
      <c r="I80" s="20"/>
      <c r="J80" s="8"/>
    </row>
    <row r="81" spans="1:10" s="5" customFormat="1" ht="24.75" customHeight="1">
      <c r="A81" s="18" t="s">
        <v>79</v>
      </c>
      <c r="B81" s="19"/>
      <c r="C81" s="19"/>
      <c r="D81" s="20"/>
      <c r="E81" s="18"/>
      <c r="F81" s="20"/>
      <c r="G81" s="18"/>
      <c r="H81" s="19"/>
      <c r="I81" s="20"/>
      <c r="J81" s="8"/>
    </row>
    <row r="82" spans="1:10" s="5" customFormat="1" ht="24.75" customHeight="1">
      <c r="A82" s="18" t="s">
        <v>80</v>
      </c>
      <c r="B82" s="19"/>
      <c r="C82" s="19"/>
      <c r="D82" s="20"/>
      <c r="E82" s="18"/>
      <c r="F82" s="20"/>
      <c r="G82" s="18"/>
      <c r="H82" s="19"/>
      <c r="I82" s="20"/>
      <c r="J82" s="8"/>
    </row>
    <row r="83" spans="1:10" s="5" customFormat="1" ht="24.75" customHeight="1">
      <c r="A83" s="18" t="s">
        <v>81</v>
      </c>
      <c r="B83" s="19"/>
      <c r="C83" s="19"/>
      <c r="D83" s="20"/>
      <c r="E83" s="18"/>
      <c r="F83" s="20"/>
      <c r="G83" s="18"/>
      <c r="H83" s="19"/>
      <c r="I83" s="20"/>
      <c r="J83" s="8"/>
    </row>
    <row r="84" spans="1:10" s="5" customFormat="1">
      <c r="A84" s="18" t="s">
        <v>82</v>
      </c>
      <c r="B84" s="19"/>
      <c r="C84" s="19"/>
      <c r="D84" s="20"/>
      <c r="E84" s="18"/>
      <c r="F84" s="20"/>
      <c r="G84" s="18"/>
      <c r="H84" s="19"/>
      <c r="I84" s="20"/>
      <c r="J84" s="8"/>
    </row>
    <row r="85" spans="1:10" s="5" customFormat="1">
      <c r="A85" s="18" t="s">
        <v>83</v>
      </c>
      <c r="B85" s="19"/>
      <c r="C85" s="19"/>
      <c r="D85" s="20"/>
      <c r="E85" s="18"/>
      <c r="F85" s="20"/>
      <c r="G85" s="18"/>
      <c r="H85" s="19"/>
      <c r="I85" s="20"/>
      <c r="J85" s="8"/>
    </row>
    <row r="86" spans="1:10" s="5" customFormat="1" ht="24.75" customHeight="1">
      <c r="A86" s="18" t="s">
        <v>84</v>
      </c>
      <c r="B86" s="19"/>
      <c r="C86" s="19"/>
      <c r="D86" s="20"/>
      <c r="E86" s="18"/>
      <c r="F86" s="20"/>
      <c r="G86" s="18"/>
      <c r="H86" s="19"/>
      <c r="I86" s="20"/>
      <c r="J86" s="8"/>
    </row>
    <row r="87" spans="1:10" s="5" customFormat="1" ht="50.25" customHeight="1">
      <c r="A87" s="18" t="s">
        <v>85</v>
      </c>
      <c r="B87" s="19"/>
      <c r="C87" s="19"/>
      <c r="D87" s="20"/>
      <c r="E87" s="18"/>
      <c r="F87" s="20"/>
      <c r="G87" s="18">
        <f>G100</f>
        <v>-1251.1199999999999</v>
      </c>
      <c r="H87" s="19"/>
      <c r="I87" s="20"/>
      <c r="J87" s="8"/>
    </row>
    <row r="88" spans="1:10" s="5" customFormat="1">
      <c r="A88" s="18" t="s">
        <v>60</v>
      </c>
      <c r="B88" s="19"/>
      <c r="C88" s="19"/>
      <c r="D88" s="20"/>
      <c r="E88" s="18"/>
      <c r="F88" s="20"/>
      <c r="G88" s="18"/>
      <c r="H88" s="19"/>
      <c r="I88" s="20"/>
      <c r="J88" s="8"/>
    </row>
    <row r="89" spans="1:10" s="5" customFormat="1" ht="24.75" customHeight="1">
      <c r="A89" s="18" t="s">
        <v>86</v>
      </c>
      <c r="B89" s="19"/>
      <c r="C89" s="19"/>
      <c r="D89" s="20"/>
      <c r="E89" s="18"/>
      <c r="F89" s="20"/>
      <c r="G89" s="18"/>
      <c r="H89" s="19"/>
      <c r="I89" s="20"/>
      <c r="J89" s="9"/>
    </row>
    <row r="90" spans="1:10" s="5" customFormat="1">
      <c r="A90" s="18" t="s">
        <v>87</v>
      </c>
      <c r="B90" s="19"/>
      <c r="C90" s="19"/>
      <c r="D90" s="20"/>
      <c r="E90" s="18"/>
      <c r="F90" s="20"/>
      <c r="G90" s="18"/>
      <c r="H90" s="19"/>
      <c r="I90" s="20"/>
      <c r="J90" s="9"/>
    </row>
    <row r="91" spans="1:10" s="5" customFormat="1">
      <c r="A91" s="18" t="s">
        <v>88</v>
      </c>
      <c r="B91" s="19"/>
      <c r="C91" s="19"/>
      <c r="D91" s="20"/>
      <c r="E91" s="18"/>
      <c r="F91" s="20"/>
      <c r="G91" s="18"/>
      <c r="H91" s="19"/>
      <c r="I91" s="20"/>
      <c r="J91" s="9"/>
    </row>
    <row r="92" spans="1:10" s="5" customFormat="1">
      <c r="A92" s="18" t="s">
        <v>89</v>
      </c>
      <c r="B92" s="19"/>
      <c r="C92" s="19"/>
      <c r="D92" s="20"/>
      <c r="E92" s="18"/>
      <c r="F92" s="20"/>
      <c r="G92" s="18"/>
      <c r="H92" s="19"/>
      <c r="I92" s="20"/>
      <c r="J92" s="9"/>
    </row>
    <row r="93" spans="1:10" s="5" customFormat="1" ht="24.75" customHeight="1">
      <c r="A93" s="18" t="s">
        <v>90</v>
      </c>
      <c r="B93" s="19"/>
      <c r="C93" s="19"/>
      <c r="D93" s="20"/>
      <c r="E93" s="18"/>
      <c r="F93" s="20"/>
      <c r="G93" s="18"/>
      <c r="H93" s="19"/>
      <c r="I93" s="20"/>
      <c r="J93" s="9"/>
    </row>
    <row r="94" spans="1:10" s="5" customFormat="1">
      <c r="A94" s="18" t="s">
        <v>91</v>
      </c>
      <c r="B94" s="19"/>
      <c r="C94" s="19"/>
      <c r="D94" s="20"/>
      <c r="E94" s="18"/>
      <c r="F94" s="20"/>
      <c r="G94" s="18"/>
      <c r="H94" s="19"/>
      <c r="I94" s="20"/>
      <c r="J94" s="9"/>
    </row>
    <row r="95" spans="1:10" s="5" customFormat="1">
      <c r="A95" s="18" t="s">
        <v>92</v>
      </c>
      <c r="B95" s="19"/>
      <c r="C95" s="19"/>
      <c r="D95" s="20"/>
      <c r="E95" s="18"/>
      <c r="F95" s="20"/>
      <c r="G95" s="18"/>
      <c r="H95" s="19"/>
      <c r="I95" s="20"/>
      <c r="J95" s="9"/>
    </row>
    <row r="96" spans="1:10" s="5" customFormat="1" ht="24.75" customHeight="1">
      <c r="A96" s="18" t="s">
        <v>93</v>
      </c>
      <c r="B96" s="19"/>
      <c r="C96" s="19"/>
      <c r="D96" s="20"/>
      <c r="E96" s="18"/>
      <c r="F96" s="20"/>
      <c r="G96" s="18"/>
      <c r="H96" s="19"/>
      <c r="I96" s="20"/>
      <c r="J96" s="9"/>
    </row>
    <row r="97" spans="1:10" s="5" customFormat="1" ht="24.75" customHeight="1">
      <c r="A97" s="18" t="s">
        <v>94</v>
      </c>
      <c r="B97" s="19"/>
      <c r="C97" s="19"/>
      <c r="D97" s="20"/>
      <c r="E97" s="18"/>
      <c r="F97" s="20"/>
      <c r="G97" s="18"/>
      <c r="H97" s="19"/>
      <c r="I97" s="20"/>
      <c r="J97" s="9"/>
    </row>
    <row r="98" spans="1:10" s="5" customFormat="1" ht="24.75" customHeight="1">
      <c r="A98" s="18" t="s">
        <v>95</v>
      </c>
      <c r="B98" s="19"/>
      <c r="C98" s="19"/>
      <c r="D98" s="20"/>
      <c r="E98" s="18"/>
      <c r="F98" s="20"/>
      <c r="G98" s="18"/>
      <c r="H98" s="19"/>
      <c r="I98" s="20"/>
      <c r="J98" s="9"/>
    </row>
    <row r="99" spans="1:10" s="5" customFormat="1">
      <c r="A99" s="18" t="s">
        <v>96</v>
      </c>
      <c r="B99" s="19"/>
      <c r="C99" s="19"/>
      <c r="D99" s="20"/>
      <c r="E99" s="18"/>
      <c r="F99" s="20"/>
      <c r="G99" s="18"/>
      <c r="H99" s="19"/>
      <c r="I99" s="20"/>
      <c r="J99" s="9"/>
    </row>
    <row r="100" spans="1:10" s="5" customFormat="1">
      <c r="A100" s="18" t="s">
        <v>97</v>
      </c>
      <c r="B100" s="19"/>
      <c r="C100" s="19"/>
      <c r="D100" s="20"/>
      <c r="E100" s="18"/>
      <c r="F100" s="20"/>
      <c r="G100" s="18">
        <v>-1251.1199999999999</v>
      </c>
      <c r="H100" s="19"/>
      <c r="I100" s="20"/>
      <c r="J100" s="9"/>
    </row>
    <row r="101" spans="1:10" s="5" customFormat="1">
      <c r="A101" s="18" t="s">
        <v>98</v>
      </c>
      <c r="B101" s="19"/>
      <c r="C101" s="19"/>
      <c r="D101" s="20"/>
      <c r="E101" s="18"/>
      <c r="F101" s="20"/>
      <c r="G101" s="18"/>
      <c r="H101" s="19"/>
      <c r="I101" s="20"/>
      <c r="J101" s="9"/>
    </row>
    <row r="102" spans="1:10" s="5" customFormat="1" ht="50.25" customHeight="1">
      <c r="A102" s="18" t="s">
        <v>99</v>
      </c>
      <c r="B102" s="19"/>
      <c r="C102" s="19"/>
      <c r="D102" s="20"/>
      <c r="E102" s="18"/>
      <c r="F102" s="20"/>
      <c r="G102" s="18">
        <f>SUM(G104:I116)</f>
        <v>10481.81</v>
      </c>
      <c r="H102" s="19"/>
      <c r="I102" s="20"/>
      <c r="J102" s="9"/>
    </row>
    <row r="103" spans="1:10" s="5" customFormat="1">
      <c r="A103" s="18" t="s">
        <v>60</v>
      </c>
      <c r="B103" s="19"/>
      <c r="C103" s="19"/>
      <c r="D103" s="20"/>
      <c r="E103" s="18"/>
      <c r="F103" s="20"/>
      <c r="G103" s="18"/>
      <c r="H103" s="19"/>
      <c r="I103" s="20"/>
      <c r="J103" s="9"/>
    </row>
    <row r="104" spans="1:10" s="5" customFormat="1" ht="24.75" customHeight="1">
      <c r="A104" s="18" t="s">
        <v>100</v>
      </c>
      <c r="B104" s="19"/>
      <c r="C104" s="19"/>
      <c r="D104" s="20"/>
      <c r="E104" s="18"/>
      <c r="F104" s="20"/>
      <c r="G104" s="18"/>
      <c r="H104" s="19"/>
      <c r="I104" s="20"/>
      <c r="J104" s="9"/>
    </row>
    <row r="105" spans="1:10" s="5" customFormat="1">
      <c r="A105" s="18" t="s">
        <v>101</v>
      </c>
      <c r="B105" s="19"/>
      <c r="C105" s="19"/>
      <c r="D105" s="20"/>
      <c r="E105" s="18"/>
      <c r="F105" s="20"/>
      <c r="G105" s="18"/>
      <c r="H105" s="19"/>
      <c r="I105" s="20"/>
      <c r="J105" s="9"/>
    </row>
    <row r="106" spans="1:10" s="5" customFormat="1">
      <c r="A106" s="18" t="s">
        <v>102</v>
      </c>
      <c r="B106" s="19"/>
      <c r="C106" s="19"/>
      <c r="D106" s="20"/>
      <c r="E106" s="18"/>
      <c r="F106" s="20"/>
      <c r="G106" s="18"/>
      <c r="H106" s="19"/>
      <c r="I106" s="20"/>
      <c r="J106" s="9"/>
    </row>
    <row r="107" spans="1:10" s="5" customFormat="1">
      <c r="A107" s="18" t="s">
        <v>103</v>
      </c>
      <c r="B107" s="19"/>
      <c r="C107" s="19"/>
      <c r="D107" s="20"/>
      <c r="E107" s="18"/>
      <c r="F107" s="20"/>
      <c r="G107" s="18">
        <v>10561.76</v>
      </c>
      <c r="H107" s="19"/>
      <c r="I107" s="20"/>
      <c r="J107" s="9"/>
    </row>
    <row r="108" spans="1:10" s="5" customFormat="1" ht="24.75" customHeight="1">
      <c r="A108" s="18" t="s">
        <v>104</v>
      </c>
      <c r="B108" s="19"/>
      <c r="C108" s="19"/>
      <c r="D108" s="20"/>
      <c r="E108" s="18"/>
      <c r="F108" s="20"/>
      <c r="G108" s="18"/>
      <c r="H108" s="19"/>
      <c r="I108" s="20"/>
      <c r="J108" s="9"/>
    </row>
    <row r="109" spans="1:10" s="5" customFormat="1">
      <c r="A109" s="18" t="s">
        <v>105</v>
      </c>
      <c r="B109" s="19"/>
      <c r="C109" s="19"/>
      <c r="D109" s="20"/>
      <c r="E109" s="18"/>
      <c r="F109" s="20"/>
      <c r="G109" s="18"/>
      <c r="H109" s="19"/>
      <c r="I109" s="20"/>
      <c r="J109" s="9"/>
    </row>
    <row r="110" spans="1:10" s="5" customFormat="1">
      <c r="A110" s="18" t="s">
        <v>106</v>
      </c>
      <c r="B110" s="19"/>
      <c r="C110" s="19"/>
      <c r="D110" s="20"/>
      <c r="E110" s="18"/>
      <c r="F110" s="20"/>
      <c r="G110" s="18"/>
      <c r="H110" s="19"/>
      <c r="I110" s="20"/>
      <c r="J110" s="9"/>
    </row>
    <row r="111" spans="1:10" s="5" customFormat="1" ht="24.75" customHeight="1">
      <c r="A111" s="18" t="s">
        <v>107</v>
      </c>
      <c r="B111" s="19"/>
      <c r="C111" s="19"/>
      <c r="D111" s="20"/>
      <c r="E111" s="18"/>
      <c r="F111" s="20"/>
      <c r="G111" s="18"/>
      <c r="H111" s="19"/>
      <c r="I111" s="20"/>
      <c r="J111" s="9"/>
    </row>
    <row r="112" spans="1:10" s="5" customFormat="1" ht="24.75" customHeight="1">
      <c r="A112" s="18" t="s">
        <v>108</v>
      </c>
      <c r="B112" s="19"/>
      <c r="C112" s="19"/>
      <c r="D112" s="20"/>
      <c r="E112" s="18"/>
      <c r="F112" s="20"/>
      <c r="G112" s="18"/>
      <c r="H112" s="19"/>
      <c r="I112" s="20"/>
      <c r="J112" s="9"/>
    </row>
    <row r="113" spans="1:10" s="5" customFormat="1" ht="24.75" customHeight="1">
      <c r="A113" s="18" t="s">
        <v>109</v>
      </c>
      <c r="B113" s="19"/>
      <c r="C113" s="19"/>
      <c r="D113" s="20"/>
      <c r="E113" s="18"/>
      <c r="F113" s="20"/>
      <c r="G113" s="18"/>
      <c r="H113" s="19"/>
      <c r="I113" s="20"/>
      <c r="J113" s="9"/>
    </row>
    <row r="114" spans="1:10" s="5" customFormat="1">
      <c r="A114" s="18" t="s">
        <v>110</v>
      </c>
      <c r="B114" s="19"/>
      <c r="C114" s="19"/>
      <c r="D114" s="20"/>
      <c r="E114" s="18"/>
      <c r="F114" s="20"/>
      <c r="G114" s="18"/>
      <c r="H114" s="19"/>
      <c r="I114" s="20"/>
      <c r="J114" s="9"/>
    </row>
    <row r="115" spans="1:10" s="5" customFormat="1">
      <c r="A115" s="18" t="s">
        <v>111</v>
      </c>
      <c r="B115" s="19"/>
      <c r="C115" s="19"/>
      <c r="D115" s="20"/>
      <c r="E115" s="18"/>
      <c r="F115" s="20"/>
      <c r="G115" s="18">
        <v>-79.95</v>
      </c>
      <c r="H115" s="19"/>
      <c r="I115" s="20"/>
      <c r="J115" s="9"/>
    </row>
    <row r="116" spans="1:10" s="5" customFormat="1">
      <c r="A116" s="18" t="s">
        <v>112</v>
      </c>
      <c r="B116" s="19"/>
      <c r="C116" s="19"/>
      <c r="D116" s="20"/>
      <c r="E116" s="18"/>
      <c r="F116" s="20"/>
      <c r="G116" s="18"/>
      <c r="H116" s="19"/>
      <c r="I116" s="20"/>
      <c r="J116" s="9"/>
    </row>
    <row r="117" spans="1:10" s="5" customFormat="1" ht="24.75" customHeight="1">
      <c r="A117" s="18" t="s">
        <v>113</v>
      </c>
      <c r="B117" s="19"/>
      <c r="C117" s="19"/>
      <c r="D117" s="20"/>
      <c r="E117" s="18">
        <f>E127+E136</f>
        <v>211884.91</v>
      </c>
      <c r="F117" s="20"/>
      <c r="G117" s="18">
        <f>G127+G136</f>
        <v>216026.43000000002</v>
      </c>
      <c r="H117" s="19"/>
      <c r="I117" s="20"/>
      <c r="J117" s="9">
        <f>G117/E117*100</f>
        <v>101.95460828239256</v>
      </c>
    </row>
    <row r="118" spans="1:10" s="5" customFormat="1" ht="24.75" customHeight="1">
      <c r="A118" s="18" t="s">
        <v>114</v>
      </c>
      <c r="B118" s="19"/>
      <c r="C118" s="19"/>
      <c r="D118" s="20"/>
      <c r="E118" s="18">
        <v>215</v>
      </c>
      <c r="F118" s="20"/>
      <c r="G118" s="18">
        <v>215</v>
      </c>
      <c r="H118" s="19"/>
      <c r="I118" s="20"/>
      <c r="J118" s="9">
        <f>G118/E118*100</f>
        <v>100</v>
      </c>
    </row>
    <row r="119" spans="1:10" s="5" customFormat="1">
      <c r="A119" s="18" t="s">
        <v>115</v>
      </c>
      <c r="B119" s="19"/>
      <c r="C119" s="19"/>
      <c r="D119" s="20"/>
      <c r="E119" s="18">
        <v>19534627.489999998</v>
      </c>
      <c r="F119" s="20"/>
      <c r="G119" s="18">
        <v>22400827.77</v>
      </c>
      <c r="H119" s="19"/>
      <c r="I119" s="20"/>
      <c r="J119" s="9">
        <f>G119/E119*100</f>
        <v>114.67240817091211</v>
      </c>
    </row>
    <row r="120" spans="1:10" s="5" customFormat="1" ht="37.5" customHeight="1">
      <c r="A120" s="18" t="s">
        <v>116</v>
      </c>
      <c r="B120" s="19"/>
      <c r="C120" s="19"/>
      <c r="D120" s="20"/>
      <c r="E120" s="18">
        <v>322</v>
      </c>
      <c r="F120" s="20"/>
      <c r="G120" s="18">
        <v>322</v>
      </c>
      <c r="H120" s="19"/>
      <c r="I120" s="20"/>
      <c r="J120" s="9">
        <f>G120/E120*100</f>
        <v>100</v>
      </c>
    </row>
    <row r="121" spans="1:10" s="5" customFormat="1">
      <c r="A121" s="18" t="s">
        <v>117</v>
      </c>
      <c r="B121" s="19"/>
      <c r="C121" s="19"/>
      <c r="D121" s="20"/>
      <c r="E121" s="18"/>
      <c r="F121" s="20"/>
      <c r="G121" s="18"/>
      <c r="H121" s="19"/>
      <c r="I121" s="20"/>
      <c r="J121" s="9"/>
    </row>
    <row r="122" spans="1:10" s="5" customFormat="1" ht="24.75" customHeight="1">
      <c r="A122" s="18" t="s">
        <v>118</v>
      </c>
      <c r="B122" s="19"/>
      <c r="C122" s="19"/>
      <c r="D122" s="20"/>
      <c r="E122" s="18">
        <v>22664021.379999999</v>
      </c>
      <c r="F122" s="20"/>
      <c r="G122" s="18">
        <f>G124+G125+G127+G136</f>
        <v>28190777.510000005</v>
      </c>
      <c r="H122" s="19"/>
      <c r="I122" s="20"/>
      <c r="J122" s="9">
        <f>G122/E122*100</f>
        <v>124.3855935243563</v>
      </c>
    </row>
    <row r="123" spans="1:10" s="5" customFormat="1">
      <c r="A123" s="18" t="s">
        <v>60</v>
      </c>
      <c r="B123" s="19"/>
      <c r="C123" s="19"/>
      <c r="D123" s="20"/>
      <c r="E123" s="18"/>
      <c r="F123" s="20"/>
      <c r="G123" s="18"/>
      <c r="H123" s="19"/>
      <c r="I123" s="20"/>
      <c r="J123" s="9"/>
    </row>
    <row r="124" spans="1:10" s="5" customFormat="1" ht="24.75" customHeight="1">
      <c r="A124" s="18" t="s">
        <v>119</v>
      </c>
      <c r="B124" s="19"/>
      <c r="C124" s="19"/>
      <c r="D124" s="20"/>
      <c r="E124" s="18">
        <v>19534668.25</v>
      </c>
      <c r="F124" s="20"/>
      <c r="G124" s="18">
        <v>22415578.030000001</v>
      </c>
      <c r="H124" s="19"/>
      <c r="I124" s="20"/>
      <c r="J124" s="9">
        <f>G124/E124*100</f>
        <v>114.74767701775535</v>
      </c>
    </row>
    <row r="125" spans="1:10" s="5" customFormat="1">
      <c r="A125" s="18" t="s">
        <v>120</v>
      </c>
      <c r="B125" s="19"/>
      <c r="C125" s="19"/>
      <c r="D125" s="20"/>
      <c r="E125" s="18">
        <v>2917468.22</v>
      </c>
      <c r="F125" s="20"/>
      <c r="G125" s="18">
        <v>5559173.0499999998</v>
      </c>
      <c r="H125" s="19"/>
      <c r="I125" s="20"/>
      <c r="J125" s="9">
        <f>G125/E125*100</f>
        <v>190.5478528228835</v>
      </c>
    </row>
    <row r="126" spans="1:10" s="5" customFormat="1">
      <c r="A126" s="18" t="s">
        <v>121</v>
      </c>
      <c r="B126" s="19"/>
      <c r="C126" s="19"/>
      <c r="D126" s="20"/>
      <c r="E126" s="18"/>
      <c r="F126" s="20"/>
      <c r="G126" s="18"/>
      <c r="H126" s="19"/>
      <c r="I126" s="20"/>
      <c r="J126" s="9"/>
    </row>
    <row r="127" spans="1:10" s="5" customFormat="1" ht="48.75" customHeight="1">
      <c r="A127" s="18" t="s">
        <v>122</v>
      </c>
      <c r="B127" s="19"/>
      <c r="C127" s="19"/>
      <c r="D127" s="20"/>
      <c r="E127" s="18">
        <v>52498.51</v>
      </c>
      <c r="F127" s="20"/>
      <c r="G127" s="18">
        <v>183428.17</v>
      </c>
      <c r="H127" s="19"/>
      <c r="I127" s="20"/>
      <c r="J127" s="9">
        <f>G127/E127*100</f>
        <v>349.39690669316138</v>
      </c>
    </row>
    <row r="128" spans="1:10" s="5" customFormat="1">
      <c r="A128" s="18" t="s">
        <v>60</v>
      </c>
      <c r="B128" s="19"/>
      <c r="C128" s="19"/>
      <c r="D128" s="20"/>
      <c r="E128" s="18"/>
      <c r="F128" s="20"/>
      <c r="G128" s="18"/>
      <c r="H128" s="19"/>
      <c r="I128" s="20"/>
      <c r="J128" s="9"/>
    </row>
    <row r="129" spans="1:10" s="5" customFormat="1">
      <c r="A129" s="18" t="s">
        <v>123</v>
      </c>
      <c r="B129" s="19"/>
      <c r="C129" s="19"/>
      <c r="D129" s="20"/>
      <c r="E129" s="18"/>
      <c r="F129" s="20"/>
      <c r="G129" s="18"/>
      <c r="H129" s="19"/>
      <c r="I129" s="20"/>
      <c r="J129" s="9"/>
    </row>
    <row r="130" spans="1:10" s="5" customFormat="1">
      <c r="A130" s="18" t="s">
        <v>124</v>
      </c>
      <c r="B130" s="19"/>
      <c r="C130" s="19"/>
      <c r="D130" s="20"/>
      <c r="E130" s="18"/>
      <c r="F130" s="20"/>
      <c r="G130" s="18"/>
      <c r="H130" s="19"/>
      <c r="I130" s="20"/>
      <c r="J130" s="9"/>
    </row>
    <row r="131" spans="1:10" s="5" customFormat="1">
      <c r="A131" s="18" t="s">
        <v>125</v>
      </c>
      <c r="B131" s="19"/>
      <c r="C131" s="19"/>
      <c r="D131" s="20"/>
      <c r="E131" s="18"/>
      <c r="F131" s="20"/>
      <c r="G131" s="18"/>
      <c r="H131" s="19"/>
      <c r="I131" s="20"/>
      <c r="J131" s="9"/>
    </row>
    <row r="132" spans="1:10" s="5" customFormat="1">
      <c r="A132" s="18" t="s">
        <v>126</v>
      </c>
      <c r="B132" s="19"/>
      <c r="C132" s="19"/>
      <c r="D132" s="20"/>
      <c r="E132" s="18"/>
      <c r="F132" s="20"/>
      <c r="G132" s="18"/>
      <c r="H132" s="19"/>
      <c r="I132" s="20"/>
      <c r="J132" s="9"/>
    </row>
    <row r="133" spans="1:10" s="5" customFormat="1">
      <c r="A133" s="18" t="s">
        <v>127</v>
      </c>
      <c r="B133" s="19"/>
      <c r="C133" s="19"/>
      <c r="D133" s="20"/>
      <c r="E133" s="18"/>
      <c r="F133" s="20"/>
      <c r="G133" s="18"/>
      <c r="H133" s="19"/>
      <c r="I133" s="20"/>
      <c r="J133" s="9"/>
    </row>
    <row r="134" spans="1:10" s="5" customFormat="1">
      <c r="A134" s="18" t="s">
        <v>128</v>
      </c>
      <c r="B134" s="19"/>
      <c r="C134" s="19"/>
      <c r="D134" s="20"/>
      <c r="E134" s="18"/>
      <c r="F134" s="20"/>
      <c r="G134" s="18"/>
      <c r="H134" s="19"/>
      <c r="I134" s="20"/>
      <c r="J134" s="9"/>
    </row>
    <row r="135" spans="1:10" s="5" customFormat="1">
      <c r="A135" s="18" t="s">
        <v>129</v>
      </c>
      <c r="B135" s="19"/>
      <c r="C135" s="19"/>
      <c r="D135" s="20"/>
      <c r="E135" s="10"/>
      <c r="F135" s="11"/>
      <c r="G135" s="10"/>
      <c r="H135" s="12"/>
      <c r="I135" s="11"/>
      <c r="J135" s="9"/>
    </row>
    <row r="136" spans="1:10" s="5" customFormat="1" ht="24.75" customHeight="1">
      <c r="A136" s="18" t="s">
        <v>130</v>
      </c>
      <c r="B136" s="19"/>
      <c r="C136" s="19"/>
      <c r="D136" s="20"/>
      <c r="E136" s="18">
        <v>159386.4</v>
      </c>
      <c r="F136" s="20"/>
      <c r="G136" s="18">
        <f>G138+G139</f>
        <v>32598.260000000002</v>
      </c>
      <c r="H136" s="19"/>
      <c r="I136" s="20"/>
      <c r="J136" s="9">
        <f>G136/E136*100</f>
        <v>20.452347251710311</v>
      </c>
    </row>
    <row r="137" spans="1:10" s="5" customFormat="1">
      <c r="A137" s="18" t="s">
        <v>60</v>
      </c>
      <c r="B137" s="19"/>
      <c r="C137" s="19"/>
      <c r="D137" s="20"/>
      <c r="E137" s="18"/>
      <c r="F137" s="20"/>
      <c r="G137" s="18"/>
      <c r="H137" s="19"/>
      <c r="I137" s="20"/>
      <c r="J137" s="9"/>
    </row>
    <row r="138" spans="1:10" s="5" customFormat="1">
      <c r="A138" s="18" t="s">
        <v>123</v>
      </c>
      <c r="B138" s="19"/>
      <c r="C138" s="19"/>
      <c r="D138" s="20"/>
      <c r="E138" s="18">
        <v>126545.46</v>
      </c>
      <c r="F138" s="20"/>
      <c r="G138" s="18">
        <v>25070</v>
      </c>
      <c r="H138" s="19"/>
      <c r="I138" s="20"/>
      <c r="J138" s="9"/>
    </row>
    <row r="139" spans="1:10" s="5" customFormat="1">
      <c r="A139" s="18" t="s">
        <v>124</v>
      </c>
      <c r="B139" s="19"/>
      <c r="C139" s="19"/>
      <c r="D139" s="20"/>
      <c r="E139" s="18">
        <v>32840.94</v>
      </c>
      <c r="F139" s="20"/>
      <c r="G139" s="18">
        <v>7528.26</v>
      </c>
      <c r="H139" s="19"/>
      <c r="I139" s="20"/>
      <c r="J139" s="9"/>
    </row>
    <row r="140" spans="1:10" s="5" customFormat="1">
      <c r="A140" s="18" t="s">
        <v>125</v>
      </c>
      <c r="B140" s="19"/>
      <c r="C140" s="19"/>
      <c r="D140" s="20"/>
      <c r="E140" s="18"/>
      <c r="F140" s="20"/>
      <c r="G140" s="18"/>
      <c r="H140" s="19"/>
      <c r="I140" s="20"/>
      <c r="J140" s="9"/>
    </row>
    <row r="141" spans="1:10" s="5" customFormat="1">
      <c r="A141" s="18" t="s">
        <v>126</v>
      </c>
      <c r="B141" s="19"/>
      <c r="C141" s="19"/>
      <c r="D141" s="20"/>
      <c r="E141" s="18"/>
      <c r="F141" s="20"/>
      <c r="G141" s="18"/>
      <c r="H141" s="19"/>
      <c r="I141" s="20"/>
      <c r="J141" s="9"/>
    </row>
    <row r="142" spans="1:10" s="5" customFormat="1">
      <c r="A142" s="18" t="s">
        <v>127</v>
      </c>
      <c r="B142" s="19"/>
      <c r="C142" s="19"/>
      <c r="D142" s="20"/>
      <c r="E142" s="18"/>
      <c r="F142" s="20"/>
      <c r="G142" s="18"/>
      <c r="H142" s="19"/>
      <c r="I142" s="20"/>
      <c r="J142" s="9"/>
    </row>
    <row r="143" spans="1:10" s="5" customFormat="1">
      <c r="A143" s="18" t="s">
        <v>128</v>
      </c>
      <c r="B143" s="19"/>
      <c r="C143" s="19"/>
      <c r="D143" s="20"/>
      <c r="E143" s="18"/>
      <c r="F143" s="20"/>
      <c r="G143" s="18"/>
      <c r="H143" s="19"/>
      <c r="I143" s="20"/>
      <c r="J143" s="9"/>
    </row>
    <row r="144" spans="1:10" s="5" customFormat="1">
      <c r="A144" s="18" t="s">
        <v>129</v>
      </c>
      <c r="B144" s="19"/>
      <c r="C144" s="19"/>
      <c r="D144" s="20"/>
      <c r="E144" s="18"/>
      <c r="F144" s="20"/>
      <c r="G144" s="18"/>
      <c r="H144" s="19"/>
      <c r="I144" s="20"/>
      <c r="J144" s="9"/>
    </row>
    <row r="145" spans="1:10" s="5" customFormat="1" ht="24.75" customHeight="1">
      <c r="A145" s="18" t="s">
        <v>131</v>
      </c>
      <c r="B145" s="19"/>
      <c r="C145" s="19"/>
      <c r="D145" s="20"/>
      <c r="E145" s="18"/>
      <c r="F145" s="20"/>
      <c r="G145" s="18"/>
      <c r="H145" s="19"/>
      <c r="I145" s="20"/>
      <c r="J145" s="9"/>
    </row>
    <row r="146" spans="1:10" s="5" customFormat="1" ht="29.25" customHeight="1">
      <c r="A146" s="18" t="s">
        <v>132</v>
      </c>
      <c r="B146" s="19"/>
      <c r="C146" s="19"/>
      <c r="D146" s="20"/>
      <c r="E146" s="18">
        <v>22656532.289999999</v>
      </c>
      <c r="F146" s="20"/>
      <c r="G146" s="18">
        <f>G148+G157+G178+G185+G190+G207</f>
        <v>28810528.769999996</v>
      </c>
      <c r="H146" s="19"/>
      <c r="I146" s="20"/>
      <c r="J146" s="9">
        <f>G146/E146*100</f>
        <v>127.16212879018653</v>
      </c>
    </row>
    <row r="147" spans="1:10" s="5" customFormat="1">
      <c r="A147" s="18" t="s">
        <v>60</v>
      </c>
      <c r="B147" s="19"/>
      <c r="C147" s="19"/>
      <c r="D147" s="20"/>
      <c r="E147" s="18"/>
      <c r="F147" s="20"/>
      <c r="G147" s="18"/>
      <c r="H147" s="19"/>
      <c r="I147" s="20"/>
      <c r="J147" s="9"/>
    </row>
    <row r="148" spans="1:10" s="5" customFormat="1" ht="24.75" customHeight="1">
      <c r="A148" s="18" t="s">
        <v>133</v>
      </c>
      <c r="B148" s="19"/>
      <c r="C148" s="19"/>
      <c r="D148" s="20"/>
      <c r="E148" s="18">
        <v>15270924.01</v>
      </c>
      <c r="F148" s="20"/>
      <c r="G148" s="18">
        <f>G150+G152+G156+G153+G154+G155</f>
        <v>17933001.349999998</v>
      </c>
      <c r="H148" s="19"/>
      <c r="I148" s="20"/>
      <c r="J148" s="9">
        <f>G148/E148*100</f>
        <v>117.43232654590361</v>
      </c>
    </row>
    <row r="149" spans="1:10" s="5" customFormat="1">
      <c r="A149" s="18" t="s">
        <v>134</v>
      </c>
      <c r="B149" s="19"/>
      <c r="C149" s="19"/>
      <c r="D149" s="20"/>
      <c r="E149" s="18"/>
      <c r="F149" s="20"/>
      <c r="G149" s="18"/>
      <c r="H149" s="19"/>
      <c r="I149" s="20"/>
      <c r="J149" s="9"/>
    </row>
    <row r="150" spans="1:10" s="5" customFormat="1">
      <c r="A150" s="18" t="s">
        <v>135</v>
      </c>
      <c r="B150" s="19"/>
      <c r="C150" s="19"/>
      <c r="D150" s="20"/>
      <c r="E150" s="18">
        <v>11570136.050000001</v>
      </c>
      <c r="F150" s="20"/>
      <c r="G150" s="18">
        <f>12964275.45+45459.78+394147.48</f>
        <v>13403882.709999999</v>
      </c>
      <c r="H150" s="19"/>
      <c r="I150" s="20"/>
      <c r="J150" s="9">
        <f>G150/E150*100</f>
        <v>115.84896367748414</v>
      </c>
    </row>
    <row r="151" spans="1:10" s="5" customFormat="1" ht="24.75" customHeight="1">
      <c r="A151" s="18" t="s">
        <v>136</v>
      </c>
      <c r="B151" s="19"/>
      <c r="C151" s="19"/>
      <c r="D151" s="20"/>
      <c r="E151" s="18"/>
      <c r="F151" s="20"/>
      <c r="G151" s="18"/>
      <c r="H151" s="19"/>
      <c r="I151" s="20"/>
      <c r="J151" s="9"/>
    </row>
    <row r="152" spans="1:10" s="5" customFormat="1">
      <c r="A152" s="18" t="s">
        <v>137</v>
      </c>
      <c r="B152" s="19"/>
      <c r="C152" s="19"/>
      <c r="D152" s="20"/>
      <c r="E152" s="18">
        <v>3573.47</v>
      </c>
      <c r="F152" s="20"/>
      <c r="G152" s="18">
        <v>7221.48</v>
      </c>
      <c r="H152" s="19"/>
      <c r="I152" s="20"/>
      <c r="J152" s="9">
        <f t="shared" ref="J152:J157" si="0">G152/E152*100</f>
        <v>202.08592768373597</v>
      </c>
    </row>
    <row r="153" spans="1:10" s="5" customFormat="1">
      <c r="A153" s="18" t="s">
        <v>138</v>
      </c>
      <c r="B153" s="19"/>
      <c r="C153" s="19"/>
      <c r="D153" s="20"/>
      <c r="E153" s="18">
        <v>2000</v>
      </c>
      <c r="F153" s="20"/>
      <c r="G153" s="18">
        <v>2700</v>
      </c>
      <c r="H153" s="19"/>
      <c r="I153" s="20"/>
      <c r="J153" s="9">
        <f t="shared" si="0"/>
        <v>135</v>
      </c>
    </row>
    <row r="154" spans="1:10" s="5" customFormat="1" ht="24.75" customHeight="1">
      <c r="A154" s="18" t="s">
        <v>139</v>
      </c>
      <c r="B154" s="19"/>
      <c r="C154" s="19"/>
      <c r="D154" s="20"/>
      <c r="E154" s="18">
        <v>65934</v>
      </c>
      <c r="F154" s="20"/>
      <c r="G154" s="18">
        <v>64300</v>
      </c>
      <c r="H154" s="19"/>
      <c r="I154" s="20"/>
      <c r="J154" s="9">
        <f t="shared" si="0"/>
        <v>97.521764188430865</v>
      </c>
    </row>
    <row r="155" spans="1:10" s="5" customFormat="1">
      <c r="A155" s="18" t="s">
        <v>140</v>
      </c>
      <c r="B155" s="19"/>
      <c r="C155" s="19"/>
      <c r="D155" s="20"/>
      <c r="E155" s="18">
        <v>186405.64</v>
      </c>
      <c r="F155" s="20"/>
      <c r="G155" s="18">
        <f>445040.25-2700</f>
        <v>442340.25</v>
      </c>
      <c r="H155" s="19"/>
      <c r="I155" s="20"/>
      <c r="J155" s="9">
        <f t="shared" si="0"/>
        <v>237.2998209710822</v>
      </c>
    </row>
    <row r="156" spans="1:10" s="5" customFormat="1">
      <c r="A156" s="18" t="s">
        <v>141</v>
      </c>
      <c r="B156" s="19"/>
      <c r="C156" s="19"/>
      <c r="D156" s="20"/>
      <c r="E156" s="18">
        <v>3442874.85</v>
      </c>
      <c r="F156" s="20"/>
      <c r="G156" s="18">
        <f>3872346.86+13774.5+126435.55</f>
        <v>4012556.9099999997</v>
      </c>
      <c r="H156" s="19"/>
      <c r="I156" s="20"/>
      <c r="J156" s="9">
        <f t="shared" si="0"/>
        <v>116.54669672352452</v>
      </c>
    </row>
    <row r="157" spans="1:10" s="5" customFormat="1">
      <c r="A157" s="18" t="s">
        <v>142</v>
      </c>
      <c r="B157" s="19"/>
      <c r="C157" s="19"/>
      <c r="D157" s="20"/>
      <c r="E157" s="18">
        <v>4689570.59</v>
      </c>
      <c r="F157" s="20"/>
      <c r="G157" s="18">
        <f>G159+G160+G163+G164+G165+G171</f>
        <v>8177291.8399999999</v>
      </c>
      <c r="H157" s="19"/>
      <c r="I157" s="20"/>
      <c r="J157" s="9">
        <f t="shared" si="0"/>
        <v>174.37186802214231</v>
      </c>
    </row>
    <row r="158" spans="1:10" s="5" customFormat="1">
      <c r="A158" s="18" t="s">
        <v>134</v>
      </c>
      <c r="B158" s="19"/>
      <c r="C158" s="19"/>
      <c r="D158" s="20"/>
      <c r="E158" s="18"/>
      <c r="F158" s="20"/>
      <c r="G158" s="18"/>
      <c r="H158" s="19"/>
      <c r="I158" s="20"/>
      <c r="J158" s="9"/>
    </row>
    <row r="159" spans="1:10" s="5" customFormat="1">
      <c r="A159" s="18" t="s">
        <v>143</v>
      </c>
      <c r="B159" s="19"/>
      <c r="C159" s="19"/>
      <c r="D159" s="20"/>
      <c r="E159" s="18">
        <v>42440.29</v>
      </c>
      <c r="F159" s="20"/>
      <c r="G159" s="18">
        <v>36811.300000000003</v>
      </c>
      <c r="H159" s="19"/>
      <c r="I159" s="20"/>
      <c r="J159" s="9">
        <f>G159/E159*100</f>
        <v>86.736683467525793</v>
      </c>
    </row>
    <row r="160" spans="1:10" s="5" customFormat="1">
      <c r="A160" s="18" t="s">
        <v>144</v>
      </c>
      <c r="B160" s="19"/>
      <c r="C160" s="19"/>
      <c r="D160" s="20"/>
      <c r="E160" s="18">
        <v>10429.1</v>
      </c>
      <c r="F160" s="20"/>
      <c r="G160" s="18">
        <v>13288.7</v>
      </c>
      <c r="H160" s="19"/>
      <c r="I160" s="20"/>
      <c r="J160" s="9">
        <f>G160/E160*100</f>
        <v>127.41943216576695</v>
      </c>
    </row>
    <row r="161" spans="1:10" s="5" customFormat="1">
      <c r="A161" s="18" t="s">
        <v>138</v>
      </c>
      <c r="B161" s="19"/>
      <c r="C161" s="19"/>
      <c r="D161" s="20"/>
      <c r="E161" s="18"/>
      <c r="F161" s="20"/>
      <c r="G161" s="18"/>
      <c r="H161" s="19"/>
      <c r="I161" s="20"/>
      <c r="J161" s="9"/>
    </row>
    <row r="162" spans="1:10" s="5" customFormat="1">
      <c r="A162" s="18" t="s">
        <v>145</v>
      </c>
      <c r="B162" s="19"/>
      <c r="C162" s="19"/>
      <c r="D162" s="20"/>
      <c r="E162" s="18"/>
      <c r="F162" s="20"/>
      <c r="G162" s="18"/>
      <c r="H162" s="19"/>
      <c r="I162" s="20"/>
      <c r="J162" s="9"/>
    </row>
    <row r="163" spans="1:10" s="5" customFormat="1">
      <c r="A163" s="18" t="s">
        <v>146</v>
      </c>
      <c r="B163" s="19"/>
      <c r="C163" s="19"/>
      <c r="D163" s="20"/>
      <c r="E163" s="18">
        <v>2859298.05</v>
      </c>
      <c r="F163" s="20"/>
      <c r="G163" s="18">
        <f>3059371.14+118575.07</f>
        <v>3177946.21</v>
      </c>
      <c r="H163" s="19"/>
      <c r="I163" s="20"/>
      <c r="J163" s="9">
        <f>G163/E163*100</f>
        <v>111.1442792751179</v>
      </c>
    </row>
    <row r="164" spans="1:10" s="5" customFormat="1">
      <c r="A164" s="18" t="s">
        <v>147</v>
      </c>
      <c r="B164" s="19"/>
      <c r="C164" s="19"/>
      <c r="D164" s="20"/>
      <c r="E164" s="18"/>
      <c r="F164" s="20"/>
      <c r="G164" s="18">
        <v>5000</v>
      </c>
      <c r="H164" s="19"/>
      <c r="I164" s="20"/>
      <c r="J164" s="9"/>
    </row>
    <row r="165" spans="1:10" s="5" customFormat="1">
      <c r="A165" s="18" t="s">
        <v>148</v>
      </c>
      <c r="B165" s="19"/>
      <c r="C165" s="19"/>
      <c r="D165" s="20"/>
      <c r="E165" s="18">
        <v>1040181.56</v>
      </c>
      <c r="F165" s="20"/>
      <c r="G165" s="18">
        <f>G166+G167+G168+G169+G170</f>
        <v>3353220.0599999996</v>
      </c>
      <c r="H165" s="19"/>
      <c r="I165" s="20"/>
      <c r="J165" s="9">
        <f t="shared" ref="J165:J172" si="1">G165/E165*100</f>
        <v>322.36872762866511</v>
      </c>
    </row>
    <row r="166" spans="1:10" s="5" customFormat="1" ht="24.75" customHeight="1">
      <c r="A166" s="18" t="s">
        <v>149</v>
      </c>
      <c r="B166" s="19"/>
      <c r="C166" s="19"/>
      <c r="D166" s="20"/>
      <c r="E166" s="18">
        <v>70769.820000000007</v>
      </c>
      <c r="F166" s="20"/>
      <c r="G166" s="18">
        <f>65370.29+49.55</f>
        <v>65419.840000000004</v>
      </c>
      <c r="H166" s="19"/>
      <c r="I166" s="20"/>
      <c r="J166" s="9">
        <f t="shared" si="1"/>
        <v>92.440308594821914</v>
      </c>
    </row>
    <row r="167" spans="1:10" s="5" customFormat="1" ht="24.75" customHeight="1">
      <c r="A167" s="18" t="s">
        <v>150</v>
      </c>
      <c r="B167" s="19"/>
      <c r="C167" s="19"/>
      <c r="D167" s="20"/>
      <c r="E167" s="18">
        <v>630000</v>
      </c>
      <c r="F167" s="20"/>
      <c r="G167" s="18">
        <v>2904869.3</v>
      </c>
      <c r="H167" s="19"/>
      <c r="I167" s="20"/>
      <c r="J167" s="9">
        <f t="shared" si="1"/>
        <v>461.09036507936503</v>
      </c>
    </row>
    <row r="168" spans="1:10" s="5" customFormat="1" ht="24.75" customHeight="1">
      <c r="A168" s="18" t="s">
        <v>151</v>
      </c>
      <c r="B168" s="19"/>
      <c r="C168" s="19"/>
      <c r="D168" s="20"/>
      <c r="E168" s="18">
        <v>157145.29999999999</v>
      </c>
      <c r="F168" s="20"/>
      <c r="G168" s="18">
        <f>64024+98976</f>
        <v>163000</v>
      </c>
      <c r="H168" s="19"/>
      <c r="I168" s="20"/>
      <c r="J168" s="9">
        <f t="shared" si="1"/>
        <v>103.72566026473589</v>
      </c>
    </row>
    <row r="169" spans="1:10" s="5" customFormat="1" ht="64.5" customHeight="1">
      <c r="A169" s="18" t="s">
        <v>152</v>
      </c>
      <c r="B169" s="19"/>
      <c r="C169" s="19"/>
      <c r="D169" s="20"/>
      <c r="E169" s="18">
        <v>20270</v>
      </c>
      <c r="F169" s="20"/>
      <c r="G169" s="18">
        <v>28700</v>
      </c>
      <c r="H169" s="19"/>
      <c r="I169" s="20"/>
      <c r="J169" s="9">
        <f t="shared" si="1"/>
        <v>141.58855451406018</v>
      </c>
    </row>
    <row r="170" spans="1:10" s="5" customFormat="1">
      <c r="A170" s="18" t="s">
        <v>153</v>
      </c>
      <c r="B170" s="19"/>
      <c r="C170" s="19"/>
      <c r="D170" s="20"/>
      <c r="E170" s="18">
        <v>161996.44</v>
      </c>
      <c r="F170" s="20"/>
      <c r="G170" s="18">
        <v>191230.92</v>
      </c>
      <c r="H170" s="19"/>
      <c r="I170" s="20"/>
      <c r="J170" s="9">
        <f t="shared" si="1"/>
        <v>118.04637188323399</v>
      </c>
    </row>
    <row r="171" spans="1:10" s="5" customFormat="1">
      <c r="A171" s="18" t="s">
        <v>154</v>
      </c>
      <c r="B171" s="19"/>
      <c r="C171" s="19"/>
      <c r="D171" s="20"/>
      <c r="E171" s="18">
        <v>737221.59</v>
      </c>
      <c r="F171" s="20"/>
      <c r="G171" s="18">
        <f>SUM(G172:I177)</f>
        <v>1591025.57</v>
      </c>
      <c r="H171" s="19"/>
      <c r="I171" s="20"/>
      <c r="J171" s="9">
        <f t="shared" si="1"/>
        <v>215.81375146650279</v>
      </c>
    </row>
    <row r="172" spans="1:10" s="5" customFormat="1" ht="24.75" customHeight="1">
      <c r="A172" s="18" t="s">
        <v>155</v>
      </c>
      <c r="B172" s="19"/>
      <c r="C172" s="19"/>
      <c r="D172" s="20"/>
      <c r="E172" s="18">
        <v>72984.039999999994</v>
      </c>
      <c r="F172" s="20"/>
      <c r="G172" s="18">
        <f>29650+526800</f>
        <v>556450</v>
      </c>
      <c r="H172" s="19"/>
      <c r="I172" s="20"/>
      <c r="J172" s="9">
        <f t="shared" si="1"/>
        <v>762.42696348407139</v>
      </c>
    </row>
    <row r="173" spans="1:10" s="5" customFormat="1">
      <c r="A173" s="18" t="s">
        <v>156</v>
      </c>
      <c r="B173" s="19"/>
      <c r="C173" s="19"/>
      <c r="D173" s="20"/>
      <c r="E173" s="18"/>
      <c r="F173" s="20"/>
      <c r="G173" s="18"/>
      <c r="H173" s="19"/>
      <c r="I173" s="20"/>
      <c r="J173" s="9"/>
    </row>
    <row r="174" spans="1:10" s="5" customFormat="1">
      <c r="A174" s="18" t="s">
        <v>157</v>
      </c>
      <c r="B174" s="19"/>
      <c r="C174" s="19"/>
      <c r="D174" s="20"/>
      <c r="E174" s="18">
        <v>13912.8</v>
      </c>
      <c r="F174" s="20"/>
      <c r="G174" s="18">
        <v>16097.29</v>
      </c>
      <c r="H174" s="19"/>
      <c r="I174" s="20"/>
      <c r="J174" s="9">
        <f>G174/E174*100</f>
        <v>115.70129664769135</v>
      </c>
    </row>
    <row r="175" spans="1:10" s="5" customFormat="1">
      <c r="A175" s="18" t="s">
        <v>138</v>
      </c>
      <c r="B175" s="19"/>
      <c r="C175" s="19"/>
      <c r="D175" s="20"/>
      <c r="E175" s="18">
        <v>69748</v>
      </c>
      <c r="F175" s="20"/>
      <c r="G175" s="18">
        <v>11000</v>
      </c>
      <c r="H175" s="19"/>
      <c r="I175" s="20"/>
      <c r="J175" s="9">
        <f>G175/E175*100</f>
        <v>15.771061535814649</v>
      </c>
    </row>
    <row r="176" spans="1:10" s="5" customFormat="1" ht="24.75" customHeight="1">
      <c r="A176" s="18" t="s">
        <v>158</v>
      </c>
      <c r="B176" s="19"/>
      <c r="C176" s="19"/>
      <c r="D176" s="20"/>
      <c r="E176" s="18">
        <v>41967.25</v>
      </c>
      <c r="F176" s="20"/>
      <c r="G176" s="18">
        <f>19647.8+26300+28300</f>
        <v>74247.8</v>
      </c>
      <c r="H176" s="19"/>
      <c r="I176" s="20"/>
      <c r="J176" s="9">
        <f>G176/E176*100</f>
        <v>176.91843044278573</v>
      </c>
    </row>
    <row r="177" spans="1:10" s="5" customFormat="1">
      <c r="A177" s="18" t="s">
        <v>159</v>
      </c>
      <c r="B177" s="19"/>
      <c r="C177" s="19"/>
      <c r="D177" s="20"/>
      <c r="E177" s="18">
        <v>538609.5</v>
      </c>
      <c r="F177" s="20"/>
      <c r="G177" s="18">
        <f>110490.71+375851.12+20776.87+94811.03+120920+177050+33330.75</f>
        <v>933230.48</v>
      </c>
      <c r="H177" s="19"/>
      <c r="I177" s="20"/>
      <c r="J177" s="9">
        <f>G177/E177*100</f>
        <v>173.26662080783944</v>
      </c>
    </row>
    <row r="178" spans="1:10" s="5" customFormat="1" ht="24.75" customHeight="1">
      <c r="A178" s="18" t="s">
        <v>160</v>
      </c>
      <c r="B178" s="19"/>
      <c r="C178" s="19"/>
      <c r="D178" s="20"/>
      <c r="E178" s="18"/>
      <c r="F178" s="20"/>
      <c r="G178" s="18"/>
      <c r="H178" s="19"/>
      <c r="I178" s="20"/>
      <c r="J178" s="9"/>
    </row>
    <row r="179" spans="1:10" s="5" customFormat="1">
      <c r="A179" s="18" t="s">
        <v>134</v>
      </c>
      <c r="B179" s="19"/>
      <c r="C179" s="19"/>
      <c r="D179" s="20"/>
      <c r="E179" s="18"/>
      <c r="F179" s="20"/>
      <c r="G179" s="18"/>
      <c r="H179" s="19"/>
      <c r="I179" s="20"/>
      <c r="J179" s="9"/>
    </row>
    <row r="180" spans="1:10" s="5" customFormat="1" ht="24.75" customHeight="1">
      <c r="A180" s="18" t="s">
        <v>161</v>
      </c>
      <c r="B180" s="19"/>
      <c r="C180" s="19"/>
      <c r="D180" s="20"/>
      <c r="E180" s="18"/>
      <c r="F180" s="20"/>
      <c r="G180" s="18"/>
      <c r="H180" s="19"/>
      <c r="I180" s="20"/>
      <c r="J180" s="9"/>
    </row>
    <row r="181" spans="1:10" s="5" customFormat="1" ht="24.75" customHeight="1">
      <c r="A181" s="18" t="s">
        <v>162</v>
      </c>
      <c r="B181" s="19"/>
      <c r="C181" s="19"/>
      <c r="D181" s="20"/>
      <c r="E181" s="18"/>
      <c r="F181" s="20"/>
      <c r="G181" s="18"/>
      <c r="H181" s="19"/>
      <c r="I181" s="20"/>
      <c r="J181" s="9"/>
    </row>
    <row r="182" spans="1:10" s="5" customFormat="1" ht="24.75" customHeight="1">
      <c r="A182" s="18" t="s">
        <v>163</v>
      </c>
      <c r="B182" s="19"/>
      <c r="C182" s="19"/>
      <c r="D182" s="20"/>
      <c r="E182" s="18"/>
      <c r="F182" s="20"/>
      <c r="G182" s="18"/>
      <c r="H182" s="19"/>
      <c r="I182" s="20"/>
      <c r="J182" s="9"/>
    </row>
    <row r="183" spans="1:10" s="5" customFormat="1" ht="24.75" customHeight="1">
      <c r="A183" s="18" t="s">
        <v>164</v>
      </c>
      <c r="B183" s="19"/>
      <c r="C183" s="19"/>
      <c r="D183" s="20"/>
      <c r="E183" s="18"/>
      <c r="F183" s="20"/>
      <c r="G183" s="18"/>
      <c r="H183" s="19"/>
      <c r="I183" s="20"/>
      <c r="J183" s="9"/>
    </row>
    <row r="184" spans="1:10" s="5" customFormat="1" ht="24.75" customHeight="1">
      <c r="A184" s="18" t="s">
        <v>165</v>
      </c>
      <c r="B184" s="19"/>
      <c r="C184" s="19"/>
      <c r="D184" s="20"/>
      <c r="E184" s="18"/>
      <c r="F184" s="20"/>
      <c r="G184" s="18"/>
      <c r="H184" s="19"/>
      <c r="I184" s="20"/>
      <c r="J184" s="9"/>
    </row>
    <row r="185" spans="1:10" s="5" customFormat="1">
      <c r="A185" s="18" t="s">
        <v>166</v>
      </c>
      <c r="B185" s="19"/>
      <c r="C185" s="19"/>
      <c r="D185" s="20"/>
      <c r="E185" s="18">
        <v>21676.7</v>
      </c>
      <c r="F185" s="20"/>
      <c r="G185" s="18">
        <f>G189+G188</f>
        <v>31865.360000000001</v>
      </c>
      <c r="H185" s="19"/>
      <c r="I185" s="20"/>
      <c r="J185" s="9">
        <f>G185/E185*100</f>
        <v>147.00281869472752</v>
      </c>
    </row>
    <row r="186" spans="1:10" s="5" customFormat="1">
      <c r="A186" s="18" t="s">
        <v>134</v>
      </c>
      <c r="B186" s="19"/>
      <c r="C186" s="19"/>
      <c r="D186" s="20"/>
      <c r="E186" s="18"/>
      <c r="F186" s="20"/>
      <c r="G186" s="18"/>
      <c r="H186" s="19"/>
      <c r="I186" s="20"/>
      <c r="J186" s="9"/>
    </row>
    <row r="187" spans="1:10" s="5" customFormat="1">
      <c r="A187" s="18" t="s">
        <v>167</v>
      </c>
      <c r="B187" s="19"/>
      <c r="C187" s="19"/>
      <c r="D187" s="20"/>
      <c r="E187" s="18"/>
      <c r="F187" s="20"/>
      <c r="G187" s="18"/>
      <c r="H187" s="19"/>
      <c r="I187" s="20"/>
      <c r="J187" s="9"/>
    </row>
    <row r="188" spans="1:10" s="5" customFormat="1" ht="24.75" customHeight="1">
      <c r="A188" s="18" t="s">
        <v>168</v>
      </c>
      <c r="B188" s="19"/>
      <c r="C188" s="19"/>
      <c r="D188" s="20"/>
      <c r="E188" s="18"/>
      <c r="F188" s="20"/>
      <c r="G188" s="18">
        <v>4965.3599999999997</v>
      </c>
      <c r="H188" s="19"/>
      <c r="I188" s="20"/>
      <c r="J188" s="9"/>
    </row>
    <row r="189" spans="1:10" s="5" customFormat="1">
      <c r="A189" s="18" t="s">
        <v>169</v>
      </c>
      <c r="B189" s="19"/>
      <c r="C189" s="19"/>
      <c r="D189" s="20"/>
      <c r="E189" s="18">
        <v>21676.7</v>
      </c>
      <c r="F189" s="20"/>
      <c r="G189" s="18">
        <v>26900</v>
      </c>
      <c r="H189" s="19"/>
      <c r="I189" s="20"/>
      <c r="J189" s="9">
        <f>G189/E189*100</f>
        <v>124.09637998403815</v>
      </c>
    </row>
    <row r="190" spans="1:10" s="5" customFormat="1" ht="24.75" customHeight="1">
      <c r="A190" s="18" t="s">
        <v>170</v>
      </c>
      <c r="B190" s="19"/>
      <c r="C190" s="19"/>
      <c r="D190" s="20"/>
      <c r="E190" s="18">
        <v>2674360.9900000002</v>
      </c>
      <c r="F190" s="20"/>
      <c r="G190" s="18">
        <f>G192+G199+G200+G201</f>
        <v>2668370.2199999997</v>
      </c>
      <c r="H190" s="19"/>
      <c r="I190" s="20"/>
      <c r="J190" s="9">
        <f>G190/E190*100</f>
        <v>99.775992469887157</v>
      </c>
    </row>
    <row r="191" spans="1:10" s="5" customFormat="1">
      <c r="A191" s="18" t="s">
        <v>134</v>
      </c>
      <c r="B191" s="19"/>
      <c r="C191" s="19"/>
      <c r="D191" s="20"/>
      <c r="E191" s="18"/>
      <c r="F191" s="20"/>
      <c r="G191" s="18"/>
      <c r="H191" s="19"/>
      <c r="I191" s="20"/>
      <c r="J191" s="9"/>
    </row>
    <row r="192" spans="1:10" s="5" customFormat="1">
      <c r="A192" s="18" t="s">
        <v>171</v>
      </c>
      <c r="B192" s="19"/>
      <c r="C192" s="19"/>
      <c r="D192" s="20"/>
      <c r="E192" s="18">
        <v>2364134.65</v>
      </c>
      <c r="F192" s="20"/>
      <c r="G192" s="18">
        <f>SUM(G193:I198)</f>
        <v>1717667.3699999999</v>
      </c>
      <c r="H192" s="19"/>
      <c r="I192" s="20"/>
      <c r="J192" s="9">
        <f>G192/E192*100</f>
        <v>72.655225877257038</v>
      </c>
    </row>
    <row r="193" spans="1:10" s="5" customFormat="1" ht="24.75" customHeight="1">
      <c r="A193" s="18" t="s">
        <v>172</v>
      </c>
      <c r="B193" s="19"/>
      <c r="C193" s="19"/>
      <c r="D193" s="20"/>
      <c r="E193" s="18"/>
      <c r="F193" s="20"/>
      <c r="G193" s="18"/>
      <c r="H193" s="19"/>
      <c r="I193" s="20"/>
      <c r="J193" s="9"/>
    </row>
    <row r="194" spans="1:10" s="5" customFormat="1">
      <c r="A194" s="18" t="s">
        <v>173</v>
      </c>
      <c r="B194" s="19"/>
      <c r="C194" s="19"/>
      <c r="D194" s="20"/>
      <c r="E194" s="18"/>
      <c r="F194" s="20"/>
      <c r="G194" s="18"/>
      <c r="H194" s="19"/>
      <c r="I194" s="20"/>
      <c r="J194" s="9"/>
    </row>
    <row r="195" spans="1:10" s="5" customFormat="1">
      <c r="A195" s="18" t="s">
        <v>174</v>
      </c>
      <c r="B195" s="19"/>
      <c r="C195" s="19"/>
      <c r="D195" s="20"/>
      <c r="E195" s="18">
        <v>219058.35</v>
      </c>
      <c r="F195" s="20"/>
      <c r="G195" s="18">
        <v>249884.83</v>
      </c>
      <c r="H195" s="19"/>
      <c r="I195" s="20"/>
      <c r="J195" s="9">
        <f>G195/E195*100</f>
        <v>114.07226887265425</v>
      </c>
    </row>
    <row r="196" spans="1:10" s="5" customFormat="1">
      <c r="A196" s="18" t="s">
        <v>175</v>
      </c>
      <c r="B196" s="19"/>
      <c r="C196" s="19"/>
      <c r="D196" s="20"/>
      <c r="E196" s="18">
        <v>677628.2</v>
      </c>
      <c r="F196" s="20"/>
      <c r="G196" s="18">
        <f>288200+342860</f>
        <v>631060</v>
      </c>
      <c r="H196" s="19"/>
      <c r="I196" s="20"/>
      <c r="J196" s="9">
        <f>G196/E196*100</f>
        <v>93.127765343886225</v>
      </c>
    </row>
    <row r="197" spans="1:10" s="5" customFormat="1">
      <c r="A197" s="18" t="s">
        <v>176</v>
      </c>
      <c r="B197" s="19"/>
      <c r="C197" s="19"/>
      <c r="D197" s="20"/>
      <c r="E197" s="18">
        <v>278662.34999999998</v>
      </c>
      <c r="F197" s="20"/>
      <c r="G197" s="18">
        <f>105002.83+47960.05</f>
        <v>152962.88</v>
      </c>
      <c r="H197" s="19"/>
      <c r="I197" s="20"/>
      <c r="J197" s="9">
        <f>G197/E197*100</f>
        <v>54.891835944109424</v>
      </c>
    </row>
    <row r="198" spans="1:10" s="5" customFormat="1" ht="24.75" customHeight="1">
      <c r="A198" s="18" t="s">
        <v>177</v>
      </c>
      <c r="B198" s="19"/>
      <c r="C198" s="19"/>
      <c r="D198" s="20"/>
      <c r="E198" s="18">
        <v>1188785.75</v>
      </c>
      <c r="F198" s="20"/>
      <c r="G198" s="18">
        <f>27173+77971.54+2930+178498.12+196000+201187</f>
        <v>683759.65999999992</v>
      </c>
      <c r="H198" s="19"/>
      <c r="I198" s="20"/>
      <c r="J198" s="9">
        <f>G198/E198*100</f>
        <v>57.517484542525843</v>
      </c>
    </row>
    <row r="199" spans="1:10" s="5" customFormat="1" ht="24.75" customHeight="1">
      <c r="A199" s="18" t="s">
        <v>178</v>
      </c>
      <c r="B199" s="19"/>
      <c r="C199" s="19"/>
      <c r="D199" s="20"/>
      <c r="E199" s="18"/>
      <c r="F199" s="20"/>
      <c r="G199" s="18">
        <f>SUM(G200:I206)</f>
        <v>633801.89999999991</v>
      </c>
      <c r="H199" s="19"/>
      <c r="I199" s="20"/>
      <c r="J199" s="9"/>
    </row>
    <row r="200" spans="1:10" s="5" customFormat="1" ht="24.75" customHeight="1">
      <c r="A200" s="18" t="s">
        <v>179</v>
      </c>
      <c r="B200" s="19"/>
      <c r="C200" s="19"/>
      <c r="D200" s="20"/>
      <c r="E200" s="18"/>
      <c r="F200" s="20"/>
      <c r="G200" s="18"/>
      <c r="H200" s="19"/>
      <c r="I200" s="20"/>
      <c r="J200" s="9"/>
    </row>
    <row r="201" spans="1:10" s="5" customFormat="1">
      <c r="A201" s="18" t="s">
        <v>180</v>
      </c>
      <c r="B201" s="19"/>
      <c r="C201" s="19"/>
      <c r="D201" s="20"/>
      <c r="E201" s="18">
        <v>310226.34000000003</v>
      </c>
      <c r="F201" s="20"/>
      <c r="G201" s="18">
        <f>G204+G205+G206</f>
        <v>316900.94999999995</v>
      </c>
      <c r="H201" s="19"/>
      <c r="I201" s="20"/>
      <c r="J201" s="9">
        <f>G201/E201*100</f>
        <v>102.15152910613583</v>
      </c>
    </row>
    <row r="202" spans="1:10" s="5" customFormat="1">
      <c r="A202" s="18" t="s">
        <v>181</v>
      </c>
      <c r="B202" s="19"/>
      <c r="C202" s="19"/>
      <c r="D202" s="20"/>
      <c r="E202" s="18"/>
      <c r="F202" s="20"/>
      <c r="G202" s="18"/>
      <c r="H202" s="19"/>
      <c r="I202" s="20"/>
      <c r="J202" s="9"/>
    </row>
    <row r="203" spans="1:10" s="5" customFormat="1">
      <c r="A203" s="18" t="s">
        <v>182</v>
      </c>
      <c r="B203" s="19"/>
      <c r="C203" s="19"/>
      <c r="D203" s="20"/>
      <c r="E203" s="18"/>
      <c r="F203" s="20"/>
      <c r="G203" s="18"/>
      <c r="H203" s="19"/>
      <c r="I203" s="20"/>
      <c r="J203" s="9"/>
    </row>
    <row r="204" spans="1:10" s="5" customFormat="1">
      <c r="A204" s="18" t="s">
        <v>183</v>
      </c>
      <c r="B204" s="19"/>
      <c r="C204" s="19"/>
      <c r="D204" s="20"/>
      <c r="E204" s="18"/>
      <c r="F204" s="20"/>
      <c r="G204" s="18">
        <f>1628.31+702.78</f>
        <v>2331.09</v>
      </c>
      <c r="H204" s="19"/>
      <c r="I204" s="20"/>
      <c r="J204" s="9"/>
    </row>
    <row r="205" spans="1:10" s="5" customFormat="1">
      <c r="A205" s="18" t="s">
        <v>184</v>
      </c>
      <c r="B205" s="19"/>
      <c r="C205" s="19"/>
      <c r="D205" s="20"/>
      <c r="E205" s="18">
        <v>5345</v>
      </c>
      <c r="F205" s="20"/>
      <c r="G205" s="18">
        <v>1878.88</v>
      </c>
      <c r="H205" s="19"/>
      <c r="I205" s="20"/>
      <c r="J205" s="9">
        <f>G205/E205*100</f>
        <v>35.15210477081385</v>
      </c>
    </row>
    <row r="206" spans="1:10" s="5" customFormat="1" ht="24.75" customHeight="1">
      <c r="A206" s="18" t="s">
        <v>185</v>
      </c>
      <c r="B206" s="19"/>
      <c r="C206" s="19"/>
      <c r="D206" s="20"/>
      <c r="E206" s="18">
        <v>304881.34000000003</v>
      </c>
      <c r="F206" s="20"/>
      <c r="G206" s="18">
        <f>40333+127912.66+6070+3387.5+134987.82</f>
        <v>312690.98</v>
      </c>
      <c r="H206" s="19"/>
      <c r="I206" s="20"/>
      <c r="J206" s="9">
        <f>G206/E206*100</f>
        <v>102.56153426772525</v>
      </c>
    </row>
    <row r="207" spans="1:10" s="5" customFormat="1">
      <c r="A207" s="18" t="s">
        <v>186</v>
      </c>
      <c r="B207" s="19"/>
      <c r="C207" s="19"/>
      <c r="D207" s="20"/>
      <c r="E207" s="18"/>
      <c r="F207" s="20"/>
      <c r="G207" s="18"/>
      <c r="H207" s="19"/>
      <c r="I207" s="20"/>
      <c r="J207" s="9"/>
    </row>
    <row r="208" spans="1:10" s="5" customFormat="1">
      <c r="A208" s="18" t="s">
        <v>134</v>
      </c>
      <c r="B208" s="19"/>
      <c r="C208" s="19"/>
      <c r="D208" s="20"/>
      <c r="E208" s="18"/>
      <c r="F208" s="20"/>
      <c r="G208" s="18"/>
      <c r="H208" s="19"/>
      <c r="I208" s="20"/>
      <c r="J208" s="9"/>
    </row>
    <row r="209" spans="1:10" s="5" customFormat="1" ht="24.75" customHeight="1">
      <c r="A209" s="18" t="s">
        <v>187</v>
      </c>
      <c r="B209" s="19"/>
      <c r="C209" s="19"/>
      <c r="D209" s="20"/>
      <c r="E209" s="18"/>
      <c r="F209" s="20"/>
      <c r="G209" s="18"/>
      <c r="H209" s="19"/>
      <c r="I209" s="20"/>
      <c r="J209" s="9"/>
    </row>
    <row r="210" spans="1:10" s="5" customFormat="1" ht="24.75" customHeight="1">
      <c r="A210" s="18" t="s">
        <v>188</v>
      </c>
      <c r="B210" s="19"/>
      <c r="C210" s="19"/>
      <c r="D210" s="20"/>
      <c r="E210" s="18"/>
      <c r="F210" s="20"/>
      <c r="G210" s="18"/>
      <c r="H210" s="19"/>
      <c r="I210" s="20"/>
      <c r="J210" s="9"/>
    </row>
    <row r="211" spans="1:10" s="5" customFormat="1">
      <c r="A211" s="18" t="s">
        <v>189</v>
      </c>
      <c r="B211" s="19"/>
      <c r="C211" s="19"/>
      <c r="D211" s="20"/>
      <c r="E211" s="18"/>
      <c r="F211" s="20"/>
      <c r="G211" s="18"/>
      <c r="H211" s="19"/>
      <c r="I211" s="20"/>
      <c r="J211" s="9"/>
    </row>
    <row r="212" spans="1:10" s="5" customFormat="1">
      <c r="A212" s="18" t="s">
        <v>190</v>
      </c>
      <c r="B212" s="19"/>
      <c r="C212" s="19"/>
      <c r="D212" s="20"/>
      <c r="E212" s="18"/>
      <c r="F212" s="20"/>
      <c r="G212" s="18"/>
      <c r="H212" s="19"/>
      <c r="I212" s="20"/>
      <c r="J212" s="9"/>
    </row>
    <row r="213" spans="1:10" s="5" customFormat="1" ht="24.75" customHeight="1">
      <c r="A213" s="18" t="s">
        <v>191</v>
      </c>
      <c r="B213" s="19"/>
      <c r="C213" s="19"/>
      <c r="D213" s="20"/>
      <c r="E213" s="18"/>
      <c r="F213" s="20"/>
      <c r="G213" s="18"/>
      <c r="H213" s="19"/>
      <c r="I213" s="20"/>
      <c r="J213" s="9"/>
    </row>
    <row r="214" spans="1:10" s="5" customFormat="1" ht="24.75" customHeight="1">
      <c r="A214" s="18" t="s">
        <v>192</v>
      </c>
      <c r="B214" s="19"/>
      <c r="C214" s="19"/>
      <c r="D214" s="20"/>
      <c r="E214" s="18"/>
      <c r="F214" s="20"/>
      <c r="G214" s="18"/>
      <c r="H214" s="19"/>
      <c r="I214" s="20"/>
      <c r="J214" s="9"/>
    </row>
    <row r="216" spans="1:10">
      <c r="A216" s="23" t="s">
        <v>193</v>
      </c>
      <c r="B216" s="23"/>
      <c r="C216" s="23"/>
      <c r="D216" s="23"/>
      <c r="E216" s="23"/>
      <c r="F216" s="23"/>
      <c r="G216" s="23"/>
      <c r="H216" s="23"/>
      <c r="I216" s="23"/>
      <c r="J216" s="23"/>
    </row>
    <row r="218" spans="1:10" ht="25.5">
      <c r="A218" s="21" t="s">
        <v>47</v>
      </c>
      <c r="B218" s="21"/>
      <c r="C218" s="21"/>
      <c r="D218" s="21"/>
      <c r="E218" s="21" t="s">
        <v>48</v>
      </c>
      <c r="F218" s="21"/>
      <c r="G218" s="22" t="s">
        <v>49</v>
      </c>
      <c r="H218" s="22"/>
      <c r="I218" s="22"/>
      <c r="J218" s="6" t="s">
        <v>50</v>
      </c>
    </row>
    <row r="219" spans="1:10">
      <c r="A219" s="21">
        <v>1</v>
      </c>
      <c r="B219" s="21"/>
      <c r="C219" s="21"/>
      <c r="D219" s="21"/>
      <c r="E219" s="21">
        <v>2</v>
      </c>
      <c r="F219" s="21"/>
      <c r="G219" s="22">
        <v>3</v>
      </c>
      <c r="H219" s="22"/>
      <c r="I219" s="22"/>
      <c r="J219" s="6">
        <v>4</v>
      </c>
    </row>
    <row r="220" spans="1:10" s="5" customFormat="1" ht="54.75" customHeight="1">
      <c r="A220" s="18" t="s">
        <v>194</v>
      </c>
      <c r="B220" s="19"/>
      <c r="C220" s="19"/>
      <c r="D220" s="20"/>
      <c r="E220" s="18">
        <v>11862158.84</v>
      </c>
      <c r="F220" s="20"/>
      <c r="G220" s="18"/>
      <c r="H220" s="19"/>
      <c r="I220" s="20"/>
      <c r="J220" s="9">
        <f>G220/E220*100</f>
        <v>0</v>
      </c>
    </row>
    <row r="221" spans="1:10" s="5" customFormat="1" ht="54.75" customHeight="1">
      <c r="A221" s="18" t="s">
        <v>195</v>
      </c>
      <c r="B221" s="19"/>
      <c r="C221" s="19"/>
      <c r="D221" s="20"/>
      <c r="E221" s="18">
        <v>3793035.06</v>
      </c>
      <c r="F221" s="20"/>
      <c r="G221" s="18"/>
      <c r="H221" s="19"/>
      <c r="I221" s="20"/>
      <c r="J221" s="9">
        <f>G221/E221*100</f>
        <v>0</v>
      </c>
    </row>
    <row r="222" spans="1:10" s="5" customFormat="1" ht="51" customHeight="1">
      <c r="A222" s="18" t="s">
        <v>196</v>
      </c>
      <c r="B222" s="19"/>
      <c r="C222" s="19"/>
      <c r="D222" s="20"/>
      <c r="E222" s="18"/>
      <c r="F222" s="20"/>
      <c r="G222" s="18"/>
      <c r="H222" s="19"/>
      <c r="I222" s="20"/>
      <c r="J222" s="9"/>
    </row>
    <row r="223" spans="1:10" s="5" customFormat="1" ht="39.75" customHeight="1">
      <c r="A223" s="18" t="s">
        <v>197</v>
      </c>
      <c r="B223" s="19"/>
      <c r="C223" s="19"/>
      <c r="D223" s="20"/>
      <c r="E223" s="18">
        <v>1713566.44</v>
      </c>
      <c r="F223" s="20"/>
      <c r="G223" s="18"/>
      <c r="H223" s="19"/>
      <c r="I223" s="20"/>
      <c r="J223" s="9">
        <f>G223/E223*100</f>
        <v>0</v>
      </c>
    </row>
    <row r="224" spans="1:10" s="5" customFormat="1" ht="54.75" customHeight="1">
      <c r="A224" s="18" t="s">
        <v>198</v>
      </c>
      <c r="B224" s="19"/>
      <c r="C224" s="19"/>
      <c r="D224" s="20"/>
      <c r="E224" s="18"/>
      <c r="F224" s="20"/>
      <c r="G224" s="18"/>
      <c r="H224" s="19"/>
      <c r="I224" s="20"/>
      <c r="J224" s="9"/>
    </row>
    <row r="225" spans="1:10" s="5" customFormat="1" ht="53.25" customHeight="1">
      <c r="A225" s="18" t="s">
        <v>199</v>
      </c>
      <c r="B225" s="19"/>
      <c r="C225" s="19"/>
      <c r="D225" s="20"/>
      <c r="E225" s="18"/>
      <c r="F225" s="20"/>
      <c r="G225" s="18"/>
      <c r="H225" s="19"/>
      <c r="I225" s="20"/>
      <c r="J225" s="9"/>
    </row>
    <row r="226" spans="1:10" s="5" customFormat="1" ht="43.5" customHeight="1">
      <c r="A226" s="18" t="s">
        <v>200</v>
      </c>
      <c r="B226" s="19"/>
      <c r="C226" s="19"/>
      <c r="D226" s="20"/>
      <c r="E226" s="18" t="s">
        <v>201</v>
      </c>
      <c r="F226" s="20"/>
      <c r="G226" s="18"/>
      <c r="H226" s="19"/>
      <c r="I226" s="20"/>
      <c r="J226" s="9"/>
    </row>
    <row r="227" spans="1:10" s="5" customFormat="1" ht="38.25" customHeight="1">
      <c r="A227" s="18" t="s">
        <v>202</v>
      </c>
      <c r="B227" s="19"/>
      <c r="C227" s="19"/>
      <c r="D227" s="20"/>
      <c r="E227" s="18">
        <v>1200.4000000000001</v>
      </c>
      <c r="F227" s="20"/>
      <c r="G227" s="18"/>
      <c r="H227" s="19"/>
      <c r="I227" s="20"/>
      <c r="J227" s="9"/>
    </row>
    <row r="228" spans="1:10" s="5" customFormat="1" ht="54.75" customHeight="1">
      <c r="A228" s="18" t="s">
        <v>203</v>
      </c>
      <c r="B228" s="19"/>
      <c r="C228" s="19"/>
      <c r="D228" s="20"/>
      <c r="E228" s="18"/>
      <c r="F228" s="20"/>
      <c r="G228" s="18"/>
      <c r="H228" s="19"/>
      <c r="I228" s="20"/>
      <c r="J228" s="9"/>
    </row>
    <row r="229" spans="1:10" s="5" customFormat="1" ht="39.75" customHeight="1">
      <c r="A229" s="18" t="s">
        <v>204</v>
      </c>
      <c r="B229" s="19"/>
      <c r="C229" s="19"/>
      <c r="D229" s="20"/>
      <c r="E229" s="18">
        <v>10</v>
      </c>
      <c r="F229" s="20"/>
      <c r="G229" s="18"/>
      <c r="H229" s="19"/>
      <c r="I229" s="20"/>
      <c r="J229" s="9">
        <f>G229/E229*100</f>
        <v>0</v>
      </c>
    </row>
    <row r="230" spans="1:10" s="5" customFormat="1" ht="68.25" customHeight="1">
      <c r="A230" s="18" t="s">
        <v>205</v>
      </c>
      <c r="B230" s="19"/>
      <c r="C230" s="19"/>
      <c r="D230" s="20"/>
      <c r="E230" s="18"/>
      <c r="F230" s="20"/>
      <c r="G230" s="18"/>
      <c r="H230" s="19"/>
      <c r="I230" s="20"/>
      <c r="J230" s="9"/>
    </row>
    <row r="231" spans="1:10" s="5" customFormat="1" ht="66.75" customHeight="1">
      <c r="A231" s="18" t="s">
        <v>206</v>
      </c>
      <c r="B231" s="19"/>
      <c r="C231" s="19"/>
      <c r="D231" s="20"/>
      <c r="E231" s="18"/>
      <c r="F231" s="20"/>
      <c r="G231" s="18"/>
      <c r="H231" s="19"/>
      <c r="I231" s="20"/>
      <c r="J231" s="9"/>
    </row>
    <row r="232" spans="1:10" s="5" customFormat="1" ht="68.25" customHeight="1">
      <c r="A232" s="18" t="s">
        <v>207</v>
      </c>
      <c r="B232" s="19"/>
      <c r="C232" s="19"/>
      <c r="D232" s="20"/>
      <c r="E232" s="18"/>
      <c r="F232" s="20"/>
      <c r="G232" s="18"/>
      <c r="H232" s="19"/>
      <c r="I232" s="20"/>
      <c r="J232" s="9"/>
    </row>
    <row r="233" spans="1:10" s="5" customFormat="1" ht="68.25" customHeight="1">
      <c r="A233" s="18" t="s">
        <v>208</v>
      </c>
      <c r="B233" s="19"/>
      <c r="C233" s="19"/>
      <c r="D233" s="20"/>
      <c r="E233" s="18">
        <v>1463018.62</v>
      </c>
      <c r="F233" s="20"/>
      <c r="G233" s="18"/>
      <c r="H233" s="19"/>
      <c r="I233" s="20"/>
      <c r="J233" s="9">
        <f>G233/E233*100</f>
        <v>0</v>
      </c>
    </row>
    <row r="235" spans="1:10">
      <c r="A235" s="2" t="s">
        <v>209</v>
      </c>
    </row>
    <row r="236" spans="1:10">
      <c r="A236" s="2" t="s">
        <v>210</v>
      </c>
    </row>
    <row r="238" spans="1:10">
      <c r="A238" s="15" t="s">
        <v>211</v>
      </c>
      <c r="B238" s="15"/>
      <c r="C238" s="15"/>
      <c r="D238" s="15"/>
      <c r="E238" s="15"/>
      <c r="F238" s="15"/>
      <c r="G238" s="15"/>
      <c r="H238" s="15"/>
      <c r="I238" s="16" t="s">
        <v>49</v>
      </c>
      <c r="J238" s="16"/>
    </row>
    <row r="239" spans="1:10" ht="30" customHeight="1">
      <c r="A239" s="15" t="s">
        <v>212</v>
      </c>
      <c r="B239" s="15"/>
      <c r="C239" s="15"/>
      <c r="D239" s="15"/>
      <c r="E239" s="15"/>
      <c r="F239" s="15"/>
      <c r="G239" s="15"/>
      <c r="H239" s="15"/>
      <c r="I239" s="16"/>
      <c r="J239" s="16"/>
    </row>
    <row r="240" spans="1:10" ht="27" customHeight="1">
      <c r="A240" s="15" t="s">
        <v>213</v>
      </c>
      <c r="B240" s="15"/>
      <c r="C240" s="15"/>
      <c r="D240" s="15"/>
      <c r="E240" s="15"/>
      <c r="F240" s="15"/>
      <c r="G240" s="15"/>
      <c r="H240" s="15"/>
      <c r="I240" s="16"/>
      <c r="J240" s="16"/>
    </row>
    <row r="241" spans="1:10" ht="27.75" customHeight="1">
      <c r="A241" s="15" t="s">
        <v>214</v>
      </c>
      <c r="B241" s="15"/>
      <c r="C241" s="15"/>
      <c r="D241" s="15"/>
      <c r="E241" s="15"/>
      <c r="F241" s="15"/>
      <c r="G241" s="15"/>
      <c r="H241" s="15"/>
      <c r="I241" s="16"/>
      <c r="J241" s="16"/>
    </row>
    <row r="244" spans="1:10">
      <c r="A244" s="17" t="s">
        <v>215</v>
      </c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1:10">
      <c r="D245" s="14" t="s">
        <v>216</v>
      </c>
      <c r="E245" s="14"/>
      <c r="F245" s="14"/>
    </row>
    <row r="248" spans="1:10" ht="13.5">
      <c r="A248" s="13" t="s">
        <v>217</v>
      </c>
      <c r="E248" s="2" t="s">
        <v>218</v>
      </c>
    </row>
    <row r="249" spans="1:10">
      <c r="D249" s="14" t="s">
        <v>216</v>
      </c>
      <c r="E249" s="14"/>
      <c r="F249" s="14"/>
    </row>
    <row r="252" spans="1:10">
      <c r="A252" s="2" t="s">
        <v>219</v>
      </c>
    </row>
  </sheetData>
  <mergeCells count="583">
    <mergeCell ref="A13:J13"/>
    <mergeCell ref="A14:J14"/>
    <mergeCell ref="A15:J15"/>
    <mergeCell ref="A16:J16"/>
    <mergeCell ref="I18:J18"/>
    <mergeCell ref="A19:D19"/>
    <mergeCell ref="I19:J19"/>
    <mergeCell ref="G4:J4"/>
    <mergeCell ref="A7:B7"/>
    <mergeCell ref="G7:J7"/>
    <mergeCell ref="A8:B8"/>
    <mergeCell ref="G8:H8"/>
    <mergeCell ref="A10:D10"/>
    <mergeCell ref="G10:J10"/>
    <mergeCell ref="A29:E29"/>
    <mergeCell ref="E30:J30"/>
    <mergeCell ref="A32:J32"/>
    <mergeCell ref="A34:J34"/>
    <mergeCell ref="D36:J36"/>
    <mergeCell ref="A37:J37"/>
    <mergeCell ref="I20:J20"/>
    <mergeCell ref="I21:J21"/>
    <mergeCell ref="I22:J22"/>
    <mergeCell ref="D23:J23"/>
    <mergeCell ref="A24:J24"/>
    <mergeCell ref="B26:J26"/>
    <mergeCell ref="A44:J44"/>
    <mergeCell ref="A45:J45"/>
    <mergeCell ref="D46:J46"/>
    <mergeCell ref="E47:J47"/>
    <mergeCell ref="F48:J48"/>
    <mergeCell ref="H49:J49"/>
    <mergeCell ref="A38:J38"/>
    <mergeCell ref="F39:J39"/>
    <mergeCell ref="A40:J40"/>
    <mergeCell ref="A41:J41"/>
    <mergeCell ref="A42:J42"/>
    <mergeCell ref="E43:J43"/>
    <mergeCell ref="A55:D55"/>
    <mergeCell ref="E55:F55"/>
    <mergeCell ref="G55:I55"/>
    <mergeCell ref="A56:D56"/>
    <mergeCell ref="E56:F56"/>
    <mergeCell ref="G56:I56"/>
    <mergeCell ref="A51:J51"/>
    <mergeCell ref="A53:D53"/>
    <mergeCell ref="E53:F53"/>
    <mergeCell ref="G53:I53"/>
    <mergeCell ref="A54:D54"/>
    <mergeCell ref="E54:F54"/>
    <mergeCell ref="G54:I54"/>
    <mergeCell ref="A59:D59"/>
    <mergeCell ref="E59:F59"/>
    <mergeCell ref="G59:I59"/>
    <mergeCell ref="A60:D60"/>
    <mergeCell ref="E60:F60"/>
    <mergeCell ref="G60:I60"/>
    <mergeCell ref="A57:D57"/>
    <mergeCell ref="E57:F57"/>
    <mergeCell ref="G57:I57"/>
    <mergeCell ref="A58:D58"/>
    <mergeCell ref="E58:F58"/>
    <mergeCell ref="G58:I58"/>
    <mergeCell ref="A63:D63"/>
    <mergeCell ref="E63:F63"/>
    <mergeCell ref="G63:I63"/>
    <mergeCell ref="A64:D64"/>
    <mergeCell ref="E64:F64"/>
    <mergeCell ref="G64:I64"/>
    <mergeCell ref="A61:D61"/>
    <mergeCell ref="E61:F61"/>
    <mergeCell ref="G61:I61"/>
    <mergeCell ref="A62:D62"/>
    <mergeCell ref="E62:F62"/>
    <mergeCell ref="G62:I62"/>
    <mergeCell ref="A67:D67"/>
    <mergeCell ref="E67:F67"/>
    <mergeCell ref="G67:I67"/>
    <mergeCell ref="A68:D68"/>
    <mergeCell ref="E68:F68"/>
    <mergeCell ref="G68:I68"/>
    <mergeCell ref="A65:D65"/>
    <mergeCell ref="E65:F65"/>
    <mergeCell ref="G65:I65"/>
    <mergeCell ref="A66:D66"/>
    <mergeCell ref="E66:F66"/>
    <mergeCell ref="G66:I66"/>
    <mergeCell ref="A71:D71"/>
    <mergeCell ref="E71:F71"/>
    <mergeCell ref="G71:I71"/>
    <mergeCell ref="A72:D72"/>
    <mergeCell ref="E72:F72"/>
    <mergeCell ref="G72:I72"/>
    <mergeCell ref="A69:D69"/>
    <mergeCell ref="E69:F69"/>
    <mergeCell ref="G69:I69"/>
    <mergeCell ref="A70:D70"/>
    <mergeCell ref="E70:F70"/>
    <mergeCell ref="G70:I70"/>
    <mergeCell ref="A75:D75"/>
    <mergeCell ref="E75:F75"/>
    <mergeCell ref="G75:I75"/>
    <mergeCell ref="A76:D76"/>
    <mergeCell ref="E76:F76"/>
    <mergeCell ref="G76:I76"/>
    <mergeCell ref="A73:D73"/>
    <mergeCell ref="E73:F73"/>
    <mergeCell ref="G73:I73"/>
    <mergeCell ref="A74:D74"/>
    <mergeCell ref="E74:F74"/>
    <mergeCell ref="G74:I74"/>
    <mergeCell ref="A79:D79"/>
    <mergeCell ref="E79:F79"/>
    <mergeCell ref="G79:I79"/>
    <mergeCell ref="A80:D80"/>
    <mergeCell ref="E80:F80"/>
    <mergeCell ref="G80:I80"/>
    <mergeCell ref="A77:D77"/>
    <mergeCell ref="E77:F77"/>
    <mergeCell ref="G77:I77"/>
    <mergeCell ref="A78:D78"/>
    <mergeCell ref="E78:F78"/>
    <mergeCell ref="G78:I78"/>
    <mergeCell ref="A83:D83"/>
    <mergeCell ref="E83:F83"/>
    <mergeCell ref="G83:I83"/>
    <mergeCell ref="A84:D84"/>
    <mergeCell ref="E84:F84"/>
    <mergeCell ref="G84:I84"/>
    <mergeCell ref="A81:D81"/>
    <mergeCell ref="E81:F81"/>
    <mergeCell ref="G81:I81"/>
    <mergeCell ref="A82:D82"/>
    <mergeCell ref="E82:F82"/>
    <mergeCell ref="G82:I82"/>
    <mergeCell ref="A87:D87"/>
    <mergeCell ref="E87:F87"/>
    <mergeCell ref="G87:I87"/>
    <mergeCell ref="A88:D88"/>
    <mergeCell ref="E88:F88"/>
    <mergeCell ref="G88:I88"/>
    <mergeCell ref="A85:D85"/>
    <mergeCell ref="E85:F85"/>
    <mergeCell ref="G85:I85"/>
    <mergeCell ref="A86:D86"/>
    <mergeCell ref="E86:F86"/>
    <mergeCell ref="G86:I86"/>
    <mergeCell ref="A91:D91"/>
    <mergeCell ref="E91:F91"/>
    <mergeCell ref="G91:I91"/>
    <mergeCell ref="A92:D92"/>
    <mergeCell ref="E92:F92"/>
    <mergeCell ref="G92:I92"/>
    <mergeCell ref="A89:D89"/>
    <mergeCell ref="E89:F89"/>
    <mergeCell ref="G89:I89"/>
    <mergeCell ref="A90:D90"/>
    <mergeCell ref="E90:F90"/>
    <mergeCell ref="G90:I90"/>
    <mergeCell ref="A95:D95"/>
    <mergeCell ref="E95:F95"/>
    <mergeCell ref="G95:I95"/>
    <mergeCell ref="A96:D96"/>
    <mergeCell ref="E96:F96"/>
    <mergeCell ref="G96:I96"/>
    <mergeCell ref="A93:D93"/>
    <mergeCell ref="E93:F93"/>
    <mergeCell ref="G93:I93"/>
    <mergeCell ref="A94:D94"/>
    <mergeCell ref="E94:F94"/>
    <mergeCell ref="G94:I94"/>
    <mergeCell ref="A99:D99"/>
    <mergeCell ref="E99:F99"/>
    <mergeCell ref="G99:I99"/>
    <mergeCell ref="A100:D100"/>
    <mergeCell ref="E100:F100"/>
    <mergeCell ref="G100:I100"/>
    <mergeCell ref="A97:D97"/>
    <mergeCell ref="E97:F97"/>
    <mergeCell ref="G97:I97"/>
    <mergeCell ref="A98:D98"/>
    <mergeCell ref="E98:F98"/>
    <mergeCell ref="G98:I98"/>
    <mergeCell ref="A103:D103"/>
    <mergeCell ref="E103:F103"/>
    <mergeCell ref="G103:I103"/>
    <mergeCell ref="A104:D104"/>
    <mergeCell ref="E104:F104"/>
    <mergeCell ref="G104:I104"/>
    <mergeCell ref="A101:D101"/>
    <mergeCell ref="E101:F101"/>
    <mergeCell ref="G101:I101"/>
    <mergeCell ref="A102:D102"/>
    <mergeCell ref="E102:F102"/>
    <mergeCell ref="G102:I102"/>
    <mergeCell ref="A107:D107"/>
    <mergeCell ref="E107:F107"/>
    <mergeCell ref="G107:I107"/>
    <mergeCell ref="A108:D108"/>
    <mergeCell ref="E108:F108"/>
    <mergeCell ref="G108:I108"/>
    <mergeCell ref="A105:D105"/>
    <mergeCell ref="E105:F105"/>
    <mergeCell ref="G105:I105"/>
    <mergeCell ref="A106:D106"/>
    <mergeCell ref="E106:F106"/>
    <mergeCell ref="G106:I106"/>
    <mergeCell ref="A111:D111"/>
    <mergeCell ref="E111:F111"/>
    <mergeCell ref="G111:I111"/>
    <mergeCell ref="A112:D112"/>
    <mergeCell ref="E112:F112"/>
    <mergeCell ref="G112:I112"/>
    <mergeCell ref="A109:D109"/>
    <mergeCell ref="E109:F109"/>
    <mergeCell ref="G109:I109"/>
    <mergeCell ref="A110:D110"/>
    <mergeCell ref="E110:F110"/>
    <mergeCell ref="G110:I110"/>
    <mergeCell ref="A115:D115"/>
    <mergeCell ref="E115:F115"/>
    <mergeCell ref="G115:I115"/>
    <mergeCell ref="A116:D116"/>
    <mergeCell ref="E116:F116"/>
    <mergeCell ref="G116:I116"/>
    <mergeCell ref="A113:D113"/>
    <mergeCell ref="E113:F113"/>
    <mergeCell ref="G113:I113"/>
    <mergeCell ref="A114:D114"/>
    <mergeCell ref="E114:F114"/>
    <mergeCell ref="G114:I114"/>
    <mergeCell ref="A119:D119"/>
    <mergeCell ref="E119:F119"/>
    <mergeCell ref="G119:I119"/>
    <mergeCell ref="A120:D120"/>
    <mergeCell ref="E120:F120"/>
    <mergeCell ref="G120:I120"/>
    <mergeCell ref="A117:D117"/>
    <mergeCell ref="E117:F117"/>
    <mergeCell ref="G117:I117"/>
    <mergeCell ref="A118:D118"/>
    <mergeCell ref="E118:F118"/>
    <mergeCell ref="G118:I118"/>
    <mergeCell ref="A123:D123"/>
    <mergeCell ref="E123:F123"/>
    <mergeCell ref="G123:I123"/>
    <mergeCell ref="A124:D124"/>
    <mergeCell ref="E124:F124"/>
    <mergeCell ref="G124:I124"/>
    <mergeCell ref="A121:D121"/>
    <mergeCell ref="E121:F121"/>
    <mergeCell ref="G121:I121"/>
    <mergeCell ref="A122:D122"/>
    <mergeCell ref="E122:F122"/>
    <mergeCell ref="G122:I122"/>
    <mergeCell ref="A127:D127"/>
    <mergeCell ref="E127:F127"/>
    <mergeCell ref="G127:I127"/>
    <mergeCell ref="A128:D128"/>
    <mergeCell ref="E128:F128"/>
    <mergeCell ref="G128:I128"/>
    <mergeCell ref="A125:D125"/>
    <mergeCell ref="E125:F125"/>
    <mergeCell ref="G125:I125"/>
    <mergeCell ref="A126:D126"/>
    <mergeCell ref="E126:F126"/>
    <mergeCell ref="G126:I126"/>
    <mergeCell ref="A131:D131"/>
    <mergeCell ref="E131:F131"/>
    <mergeCell ref="G131:I131"/>
    <mergeCell ref="A132:D132"/>
    <mergeCell ref="E132:F132"/>
    <mergeCell ref="G132:I132"/>
    <mergeCell ref="A129:D129"/>
    <mergeCell ref="E129:F129"/>
    <mergeCell ref="G129:I129"/>
    <mergeCell ref="A130:D130"/>
    <mergeCell ref="E130:F130"/>
    <mergeCell ref="G130:I130"/>
    <mergeCell ref="A135:D135"/>
    <mergeCell ref="A136:D136"/>
    <mergeCell ref="E136:F136"/>
    <mergeCell ref="G136:I136"/>
    <mergeCell ref="A137:D137"/>
    <mergeCell ref="E137:F137"/>
    <mergeCell ref="G137:I137"/>
    <mergeCell ref="A133:D133"/>
    <mergeCell ref="E133:F133"/>
    <mergeCell ref="G133:I133"/>
    <mergeCell ref="A134:D134"/>
    <mergeCell ref="E134:F134"/>
    <mergeCell ref="G134:I134"/>
    <mergeCell ref="A140:D140"/>
    <mergeCell ref="E140:F140"/>
    <mergeCell ref="G140:I140"/>
    <mergeCell ref="A141:D141"/>
    <mergeCell ref="E141:F141"/>
    <mergeCell ref="G141:I141"/>
    <mergeCell ref="A138:D138"/>
    <mergeCell ref="E138:F138"/>
    <mergeCell ref="G138:I138"/>
    <mergeCell ref="A139:D139"/>
    <mergeCell ref="E139:F139"/>
    <mergeCell ref="G139:I139"/>
    <mergeCell ref="A144:D144"/>
    <mergeCell ref="E144:F144"/>
    <mergeCell ref="G144:I144"/>
    <mergeCell ref="A145:D145"/>
    <mergeCell ref="E145:F145"/>
    <mergeCell ref="G145:I145"/>
    <mergeCell ref="A142:D142"/>
    <mergeCell ref="E142:F142"/>
    <mergeCell ref="G142:I142"/>
    <mergeCell ref="A143:D143"/>
    <mergeCell ref="E143:F143"/>
    <mergeCell ref="G143:I143"/>
    <mergeCell ref="A148:D148"/>
    <mergeCell ref="E148:F148"/>
    <mergeCell ref="G148:I148"/>
    <mergeCell ref="A149:D149"/>
    <mergeCell ref="E149:F149"/>
    <mergeCell ref="G149:I149"/>
    <mergeCell ref="A146:D146"/>
    <mergeCell ref="E146:F146"/>
    <mergeCell ref="G146:I146"/>
    <mergeCell ref="A147:D147"/>
    <mergeCell ref="E147:F147"/>
    <mergeCell ref="G147:I147"/>
    <mergeCell ref="A152:D152"/>
    <mergeCell ref="E152:F152"/>
    <mergeCell ref="G152:I152"/>
    <mergeCell ref="A153:D153"/>
    <mergeCell ref="E153:F153"/>
    <mergeCell ref="G153:I153"/>
    <mergeCell ref="A150:D150"/>
    <mergeCell ref="E150:F150"/>
    <mergeCell ref="G150:I150"/>
    <mergeCell ref="A151:D151"/>
    <mergeCell ref="E151:F151"/>
    <mergeCell ref="G151:I151"/>
    <mergeCell ref="A156:D156"/>
    <mergeCell ref="E156:F156"/>
    <mergeCell ref="G156:I156"/>
    <mergeCell ref="A157:D157"/>
    <mergeCell ref="E157:F157"/>
    <mergeCell ref="G157:I157"/>
    <mergeCell ref="A154:D154"/>
    <mergeCell ref="E154:F154"/>
    <mergeCell ref="G154:I154"/>
    <mergeCell ref="A155:D155"/>
    <mergeCell ref="E155:F155"/>
    <mergeCell ref="G155:I155"/>
    <mergeCell ref="A160:D160"/>
    <mergeCell ref="E160:F160"/>
    <mergeCell ref="G160:I160"/>
    <mergeCell ref="A161:D161"/>
    <mergeCell ref="E161:F161"/>
    <mergeCell ref="G161:I161"/>
    <mergeCell ref="A158:D158"/>
    <mergeCell ref="E158:F158"/>
    <mergeCell ref="G158:I158"/>
    <mergeCell ref="A159:D159"/>
    <mergeCell ref="E159:F159"/>
    <mergeCell ref="G159:I159"/>
    <mergeCell ref="A164:D164"/>
    <mergeCell ref="E164:F164"/>
    <mergeCell ref="G164:I164"/>
    <mergeCell ref="A165:D165"/>
    <mergeCell ref="E165:F165"/>
    <mergeCell ref="G165:I165"/>
    <mergeCell ref="A162:D162"/>
    <mergeCell ref="E162:F162"/>
    <mergeCell ref="G162:I162"/>
    <mergeCell ref="A163:D163"/>
    <mergeCell ref="E163:F163"/>
    <mergeCell ref="G163:I163"/>
    <mergeCell ref="A168:D168"/>
    <mergeCell ref="E168:F168"/>
    <mergeCell ref="G168:I168"/>
    <mergeCell ref="A169:D169"/>
    <mergeCell ref="E169:F169"/>
    <mergeCell ref="G169:I169"/>
    <mergeCell ref="A166:D166"/>
    <mergeCell ref="E166:F166"/>
    <mergeCell ref="G166:I166"/>
    <mergeCell ref="A167:D167"/>
    <mergeCell ref="E167:F167"/>
    <mergeCell ref="G167:I167"/>
    <mergeCell ref="A172:D172"/>
    <mergeCell ref="E172:F172"/>
    <mergeCell ref="G172:I172"/>
    <mergeCell ref="A173:D173"/>
    <mergeCell ref="E173:F173"/>
    <mergeCell ref="G173:I173"/>
    <mergeCell ref="A170:D170"/>
    <mergeCell ref="E170:F170"/>
    <mergeCell ref="G170:I170"/>
    <mergeCell ref="A171:D171"/>
    <mergeCell ref="E171:F171"/>
    <mergeCell ref="G171:I171"/>
    <mergeCell ref="A176:D176"/>
    <mergeCell ref="E176:F176"/>
    <mergeCell ref="G176:I176"/>
    <mergeCell ref="A177:D177"/>
    <mergeCell ref="E177:F177"/>
    <mergeCell ref="G177:I177"/>
    <mergeCell ref="A174:D174"/>
    <mergeCell ref="E174:F174"/>
    <mergeCell ref="G174:I174"/>
    <mergeCell ref="A175:D175"/>
    <mergeCell ref="E175:F175"/>
    <mergeCell ref="G175:I175"/>
    <mergeCell ref="A180:D180"/>
    <mergeCell ref="E180:F180"/>
    <mergeCell ref="G180:I180"/>
    <mergeCell ref="A181:D181"/>
    <mergeCell ref="E181:F181"/>
    <mergeCell ref="G181:I181"/>
    <mergeCell ref="A178:D178"/>
    <mergeCell ref="E178:F178"/>
    <mergeCell ref="G178:I178"/>
    <mergeCell ref="A179:D179"/>
    <mergeCell ref="E179:F179"/>
    <mergeCell ref="G179:I179"/>
    <mergeCell ref="A184:D184"/>
    <mergeCell ref="E184:F184"/>
    <mergeCell ref="G184:I184"/>
    <mergeCell ref="A185:D185"/>
    <mergeCell ref="E185:F185"/>
    <mergeCell ref="G185:I185"/>
    <mergeCell ref="A182:D182"/>
    <mergeCell ref="E182:F182"/>
    <mergeCell ref="G182:I182"/>
    <mergeCell ref="A183:D183"/>
    <mergeCell ref="E183:F183"/>
    <mergeCell ref="G183:I183"/>
    <mergeCell ref="A188:D188"/>
    <mergeCell ref="E188:F188"/>
    <mergeCell ref="G188:I188"/>
    <mergeCell ref="A189:D189"/>
    <mergeCell ref="E189:F189"/>
    <mergeCell ref="G189:I189"/>
    <mergeCell ref="A186:D186"/>
    <mergeCell ref="E186:F186"/>
    <mergeCell ref="G186:I186"/>
    <mergeCell ref="A187:D187"/>
    <mergeCell ref="E187:F187"/>
    <mergeCell ref="G187:I187"/>
    <mergeCell ref="A192:D192"/>
    <mergeCell ref="E192:F192"/>
    <mergeCell ref="G192:I192"/>
    <mergeCell ref="A193:D193"/>
    <mergeCell ref="E193:F193"/>
    <mergeCell ref="G193:I193"/>
    <mergeCell ref="A190:D190"/>
    <mergeCell ref="E190:F190"/>
    <mergeCell ref="G190:I190"/>
    <mergeCell ref="A191:D191"/>
    <mergeCell ref="E191:F191"/>
    <mergeCell ref="G191:I191"/>
    <mergeCell ref="A196:D196"/>
    <mergeCell ref="E196:F196"/>
    <mergeCell ref="G196:I196"/>
    <mergeCell ref="A197:D197"/>
    <mergeCell ref="E197:F197"/>
    <mergeCell ref="G197:I197"/>
    <mergeCell ref="A194:D194"/>
    <mergeCell ref="E194:F194"/>
    <mergeCell ref="G194:I194"/>
    <mergeCell ref="A195:D195"/>
    <mergeCell ref="E195:F195"/>
    <mergeCell ref="G195:I195"/>
    <mergeCell ref="A200:D200"/>
    <mergeCell ref="E200:F200"/>
    <mergeCell ref="G200:I200"/>
    <mergeCell ref="A201:D201"/>
    <mergeCell ref="E201:F201"/>
    <mergeCell ref="G201:I201"/>
    <mergeCell ref="A198:D198"/>
    <mergeCell ref="E198:F198"/>
    <mergeCell ref="G198:I198"/>
    <mergeCell ref="A199:D199"/>
    <mergeCell ref="E199:F199"/>
    <mergeCell ref="G199:I199"/>
    <mergeCell ref="A204:D204"/>
    <mergeCell ref="E204:F204"/>
    <mergeCell ref="G204:I204"/>
    <mergeCell ref="A205:D205"/>
    <mergeCell ref="E205:F205"/>
    <mergeCell ref="G205:I205"/>
    <mergeCell ref="A202:D202"/>
    <mergeCell ref="E202:F202"/>
    <mergeCell ref="G202:I202"/>
    <mergeCell ref="A203:D203"/>
    <mergeCell ref="E203:F203"/>
    <mergeCell ref="G203:I203"/>
    <mergeCell ref="A208:D208"/>
    <mergeCell ref="E208:F208"/>
    <mergeCell ref="G208:I208"/>
    <mergeCell ref="A209:D209"/>
    <mergeCell ref="E209:F209"/>
    <mergeCell ref="G209:I209"/>
    <mergeCell ref="A206:D206"/>
    <mergeCell ref="E206:F206"/>
    <mergeCell ref="G206:I206"/>
    <mergeCell ref="A207:D207"/>
    <mergeCell ref="E207:F207"/>
    <mergeCell ref="G207:I207"/>
    <mergeCell ref="A212:D212"/>
    <mergeCell ref="E212:F212"/>
    <mergeCell ref="G212:I212"/>
    <mergeCell ref="A213:D213"/>
    <mergeCell ref="E213:F213"/>
    <mergeCell ref="G213:I213"/>
    <mergeCell ref="A210:D210"/>
    <mergeCell ref="E210:F210"/>
    <mergeCell ref="G210:I210"/>
    <mergeCell ref="A211:D211"/>
    <mergeCell ref="E211:F211"/>
    <mergeCell ref="G211:I211"/>
    <mergeCell ref="A219:D219"/>
    <mergeCell ref="E219:F219"/>
    <mergeCell ref="G219:I219"/>
    <mergeCell ref="A220:D220"/>
    <mergeCell ref="E220:F220"/>
    <mergeCell ref="G220:I220"/>
    <mergeCell ref="A214:D214"/>
    <mergeCell ref="E214:F214"/>
    <mergeCell ref="G214:I214"/>
    <mergeCell ref="A216:J216"/>
    <mergeCell ref="A218:D218"/>
    <mergeCell ref="E218:F218"/>
    <mergeCell ref="G218:I218"/>
    <mergeCell ref="A223:D223"/>
    <mergeCell ref="E223:F223"/>
    <mergeCell ref="G223:I223"/>
    <mergeCell ref="A224:D224"/>
    <mergeCell ref="E224:F224"/>
    <mergeCell ref="G224:I224"/>
    <mergeCell ref="A221:D221"/>
    <mergeCell ref="E221:F221"/>
    <mergeCell ref="G221:I221"/>
    <mergeCell ref="A222:D222"/>
    <mergeCell ref="E222:F222"/>
    <mergeCell ref="G222:I222"/>
    <mergeCell ref="A227:D227"/>
    <mergeCell ref="E227:F227"/>
    <mergeCell ref="G227:I227"/>
    <mergeCell ref="A228:D228"/>
    <mergeCell ref="E228:F228"/>
    <mergeCell ref="G228:I228"/>
    <mergeCell ref="A225:D225"/>
    <mergeCell ref="E225:F225"/>
    <mergeCell ref="G225:I225"/>
    <mergeCell ref="A226:D226"/>
    <mergeCell ref="E226:F226"/>
    <mergeCell ref="G226:I226"/>
    <mergeCell ref="A231:D231"/>
    <mergeCell ref="E231:F231"/>
    <mergeCell ref="G231:I231"/>
    <mergeCell ref="A232:D232"/>
    <mergeCell ref="E232:F232"/>
    <mergeCell ref="G232:I232"/>
    <mergeCell ref="A229:D229"/>
    <mergeCell ref="E229:F229"/>
    <mergeCell ref="G229:I229"/>
    <mergeCell ref="A230:D230"/>
    <mergeCell ref="E230:F230"/>
    <mergeCell ref="G230:I230"/>
    <mergeCell ref="D249:F249"/>
    <mergeCell ref="A240:H240"/>
    <mergeCell ref="I240:J240"/>
    <mergeCell ref="A241:H241"/>
    <mergeCell ref="I241:J241"/>
    <mergeCell ref="A244:J244"/>
    <mergeCell ref="D245:F245"/>
    <mergeCell ref="A233:D233"/>
    <mergeCell ref="E233:F233"/>
    <mergeCell ref="G233:I233"/>
    <mergeCell ref="A238:H238"/>
    <mergeCell ref="I238:J238"/>
    <mergeCell ref="A239:H239"/>
    <mergeCell ref="I239:J239"/>
  </mergeCells>
  <pageMargins left="0.59055118110236227" right="0.19685039370078741" top="0.19685039370078741" bottom="0.19685039370078741" header="0.51181102362204722" footer="0.5118110236220472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шк28</vt:lpstr>
    </vt:vector>
  </TitlesOfParts>
  <Company>MPL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Семенова Алёна</cp:lastModifiedBy>
  <dcterms:created xsi:type="dcterms:W3CDTF">2015-02-11T11:27:40Z</dcterms:created>
  <dcterms:modified xsi:type="dcterms:W3CDTF">2015-02-11T15:17:59Z</dcterms:modified>
</cp:coreProperties>
</file>